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<sst xmlns="http://schemas.openxmlformats.org/spreadsheetml/2006/main" count="82" uniqueCount="46">
  <si>
    <t>п/п</t>
  </si>
  <si>
    <t>сроки реализации</t>
  </si>
  <si>
    <t>Источники финансирования</t>
  </si>
  <si>
    <t>Сумма расходов всего (тыс.руб)</t>
  </si>
  <si>
    <t>в том числе по годам</t>
  </si>
  <si>
    <t>Наименование       мероприятий</t>
  </si>
  <si>
    <t>Организация и проведение культурно-массовых мероприятий, соревнований, организация смотров и конкурсов</t>
  </si>
  <si>
    <t xml:space="preserve">Организация отдыха и оздоровления детей   </t>
  </si>
  <si>
    <r>
      <t xml:space="preserve">                              </t>
    </r>
    <r>
      <rPr>
        <b/>
        <sz val="10"/>
        <rFont val="Arial Cyr"/>
        <family val="0"/>
      </rPr>
      <t xml:space="preserve">    СПРАВКА</t>
    </r>
  </si>
  <si>
    <t xml:space="preserve"> МБУ СОЦ «ДРУЖБА»)</t>
  </si>
  <si>
    <t>прочие средства</t>
  </si>
  <si>
    <t>местный бюджет</t>
  </si>
  <si>
    <t>Основное мероприятие Развитие физической культуры и спорта</t>
  </si>
  <si>
    <t>Предоставление субсидий бюджетным,автономным учреждениям и иным коммперческим оргназациям</t>
  </si>
  <si>
    <t>Оказание поддержки физкультурно-спортивным организациям</t>
  </si>
  <si>
    <t>2020-2025</t>
  </si>
  <si>
    <t>МУП ОлимпСпорт</t>
  </si>
  <si>
    <t>Содержание бюджетных учреждений физкультуры и спорта</t>
  </si>
  <si>
    <t>Содержание физкультурно-спортивных организаций</t>
  </si>
  <si>
    <t>Укрепление материально- технической базы</t>
  </si>
  <si>
    <t>Всего</t>
  </si>
  <si>
    <t>прочие источники</t>
  </si>
  <si>
    <t>местный бюджет (внебюджет)</t>
  </si>
  <si>
    <t>по бюджету</t>
  </si>
  <si>
    <t>частники</t>
  </si>
  <si>
    <t>Субсидии социальноориентированным некоммерческим организациям, осуществляющим деятельностьв области физической культуры и спорта</t>
  </si>
  <si>
    <t>Некоммерческие организации спортивной направленности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</si>
  <si>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</si>
  <si>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</t>
  </si>
  <si>
    <t>2</t>
  </si>
  <si>
    <t>3</t>
  </si>
  <si>
    <t>4</t>
  </si>
  <si>
    <t>МБУ СОЦ ДРУЖБА</t>
  </si>
  <si>
    <t>бюджет</t>
  </si>
  <si>
    <t>внебюджет</t>
  </si>
  <si>
    <t>Всего бюджет</t>
  </si>
  <si>
    <t>Итого</t>
  </si>
  <si>
    <t>МУП ОЛИМП СПОРТ</t>
  </si>
  <si>
    <t>БЮДЖЕТ</t>
  </si>
  <si>
    <t>ПРОЧИЕ СРЕДСТВА</t>
  </si>
  <si>
    <t>Бюджетная роспись</t>
  </si>
  <si>
    <t>Приложениет №1</t>
  </si>
  <si>
    <t>к постановлению администрации</t>
  </si>
  <si>
    <t xml:space="preserve">муниципального образования городское поселение </t>
  </si>
  <si>
    <t>"Город Малоярославец"</t>
  </si>
  <si>
    <t>от    22.02.2022 г.                           №174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</si>
</sst>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 CYR"/>
      <family val="0"/>
    </font>
    <font>
      <sz val="10"/>
      <name val="Times New Roman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center"/>
    </xf>
    <xf numFmtId="17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4" borderId="0" xfId="0" applyFont="1" applyFill="1" applyBorder="1" applyAlignment="1">
      <alignment horizontal="center"/>
    </xf>
    <xf numFmtId="177" fontId="0" fillId="4" borderId="0" xfId="0" applyNumberFormat="1" applyFill="1" applyBorder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7" fontId="5" fillId="0" borderId="0" xfId="0" applyNumberFormat="1" applyFont="1" applyAlignment="1">
      <alignment horizontal="center"/>
    </xf>
    <xf numFmtId="0" fontId="0" fillId="33" borderId="0" xfId="0" applyFill="1" applyAlignment="1">
      <alignment horizontal="center"/>
    </xf>
    <xf numFmtId="177" fontId="0" fillId="33" borderId="0" xfId="0" applyNumberFormat="1" applyFill="1" applyAlignment="1">
      <alignment horizontal="center"/>
    </xf>
    <xf numFmtId="177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top"/>
    </xf>
    <xf numFmtId="0" fontId="0" fillId="4" borderId="10" xfId="0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177" fontId="5" fillId="4" borderId="10" xfId="0" applyNumberFormat="1" applyFont="1" applyFill="1" applyBorder="1" applyAlignment="1">
      <alignment horizontal="center" vertical="top" wrapText="1"/>
    </xf>
    <xf numFmtId="177" fontId="5" fillId="0" borderId="10" xfId="0" applyNumberFormat="1" applyFont="1" applyFill="1" applyBorder="1" applyAlignment="1">
      <alignment horizontal="center" vertical="top" wrapText="1"/>
    </xf>
    <xf numFmtId="177" fontId="0" fillId="4" borderId="10" xfId="0" applyNumberFormat="1" applyFill="1" applyBorder="1" applyAlignment="1">
      <alignment horizontal="center" vertical="top"/>
    </xf>
    <xf numFmtId="177" fontId="0" fillId="0" borderId="10" xfId="0" applyNumberFormat="1" applyFill="1" applyBorder="1" applyAlignment="1">
      <alignment horizontal="center" vertical="top"/>
    </xf>
    <xf numFmtId="177" fontId="0" fillId="0" borderId="12" xfId="0" applyNumberFormat="1" applyFill="1" applyBorder="1" applyAlignment="1">
      <alignment horizontal="center" vertical="top"/>
    </xf>
    <xf numFmtId="177" fontId="0" fillId="0" borderId="13" xfId="0" applyNumberFormat="1" applyFill="1" applyBorder="1" applyAlignment="1">
      <alignment horizontal="center" vertical="top"/>
    </xf>
    <xf numFmtId="177" fontId="0" fillId="4" borderId="13" xfId="0" applyNumberFormat="1" applyFill="1" applyBorder="1" applyAlignment="1">
      <alignment horizontal="center" vertical="top"/>
    </xf>
    <xf numFmtId="177" fontId="6" fillId="0" borderId="10" xfId="0" applyNumberFormat="1" applyFont="1" applyFill="1" applyBorder="1" applyAlignment="1">
      <alignment horizontal="center" vertical="top"/>
    </xf>
    <xf numFmtId="177" fontId="6" fillId="4" borderId="10" xfId="0" applyNumberFormat="1" applyFont="1" applyFill="1" applyBorder="1" applyAlignment="1">
      <alignment horizontal="center" vertical="top"/>
    </xf>
    <xf numFmtId="177" fontId="5" fillId="4" borderId="10" xfId="0" applyNumberFormat="1" applyFont="1" applyFill="1" applyBorder="1" applyAlignment="1">
      <alignment horizontal="center" vertical="top"/>
    </xf>
    <xf numFmtId="177" fontId="5" fillId="0" borderId="10" xfId="0" applyNumberFormat="1" applyFont="1" applyFill="1" applyBorder="1" applyAlignment="1">
      <alignment horizontal="center" vertical="top"/>
    </xf>
    <xf numFmtId="177" fontId="0" fillId="4" borderId="10" xfId="0" applyNumberFormat="1" applyFont="1" applyFill="1" applyBorder="1" applyAlignment="1">
      <alignment horizontal="center" vertical="top"/>
    </xf>
    <xf numFmtId="177" fontId="0" fillId="0" borderId="10" xfId="0" applyNumberFormat="1" applyFont="1" applyFill="1" applyBorder="1" applyAlignment="1">
      <alignment horizontal="center" vertical="top"/>
    </xf>
    <xf numFmtId="0" fontId="7" fillId="4" borderId="10" xfId="0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right" vertical="top" wrapText="1"/>
    </xf>
    <xf numFmtId="0" fontId="8" fillId="0" borderId="16" xfId="0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5.00390625" style="0" customWidth="1"/>
    <col min="2" max="2" width="48.875" style="0" customWidth="1"/>
    <col min="3" max="3" width="7.625" style="0" hidden="1" customWidth="1"/>
    <col min="4" max="4" width="11.875" style="0" hidden="1" customWidth="1"/>
    <col min="5" max="5" width="15.75390625" style="0" customWidth="1"/>
    <col min="6" max="6" width="12.75390625" style="0" customWidth="1"/>
    <col min="7" max="7" width="13.25390625" style="0" hidden="1" customWidth="1"/>
    <col min="8" max="8" width="12.00390625" style="0" customWidth="1"/>
    <col min="9" max="9" width="12.125" style="0" customWidth="1"/>
    <col min="10" max="10" width="11.00390625" style="0" customWidth="1"/>
    <col min="11" max="11" width="11.625" style="0" customWidth="1"/>
    <col min="12" max="12" width="11.125" style="0" customWidth="1"/>
    <col min="14" max="14" width="11.125" style="0" bestFit="1" customWidth="1"/>
  </cols>
  <sheetData>
    <row r="1" ht="12.75">
      <c r="J1" t="s">
        <v>41</v>
      </c>
    </row>
    <row r="2" ht="12.75">
      <c r="I2" t="s">
        <v>42</v>
      </c>
    </row>
    <row r="3" ht="12.75">
      <c r="I3" t="s">
        <v>43</v>
      </c>
    </row>
    <row r="4" spans="9:10" ht="12.75">
      <c r="I4" t="s">
        <v>44</v>
      </c>
      <c r="J4" s="6"/>
    </row>
    <row r="5" spans="9:10" ht="12.75">
      <c r="I5" t="s">
        <v>45</v>
      </c>
      <c r="J5" s="6"/>
    </row>
    <row r="6" ht="12.75">
      <c r="D6" t="s">
        <v>8</v>
      </c>
    </row>
    <row r="7" spans="1:12" ht="12.75" hidden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2" ht="12.75" customHeight="1">
      <c r="A8" s="76" t="s">
        <v>0</v>
      </c>
      <c r="B8" s="65" t="s">
        <v>5</v>
      </c>
      <c r="C8" s="65" t="s">
        <v>1</v>
      </c>
      <c r="D8" s="65" t="s">
        <v>24</v>
      </c>
      <c r="E8" s="65" t="s">
        <v>2</v>
      </c>
      <c r="F8" s="65" t="s">
        <v>3</v>
      </c>
      <c r="G8" s="77" t="s">
        <v>4</v>
      </c>
      <c r="H8" s="77"/>
      <c r="I8" s="77"/>
      <c r="J8" s="77"/>
      <c r="K8" s="77"/>
      <c r="L8" s="77"/>
    </row>
    <row r="9" spans="1:12" ht="48" customHeight="1">
      <c r="A9" s="76"/>
      <c r="B9" s="65"/>
      <c r="C9" s="65"/>
      <c r="D9" s="65"/>
      <c r="E9" s="65"/>
      <c r="F9" s="65"/>
      <c r="G9" s="22">
        <v>2020</v>
      </c>
      <c r="H9" s="23">
        <v>2021</v>
      </c>
      <c r="I9" s="23">
        <v>2022</v>
      </c>
      <c r="J9" s="23">
        <v>2023</v>
      </c>
      <c r="K9" s="23">
        <v>2024</v>
      </c>
      <c r="L9" s="23">
        <v>2025</v>
      </c>
    </row>
    <row r="10" spans="1:12" ht="24.75" customHeight="1">
      <c r="A10" s="24"/>
      <c r="B10" s="59" t="s">
        <v>12</v>
      </c>
      <c r="C10" s="60"/>
      <c r="D10" s="60"/>
      <c r="E10" s="60"/>
      <c r="F10" s="60"/>
      <c r="G10" s="60"/>
      <c r="H10" s="60"/>
      <c r="I10" s="60"/>
      <c r="J10" s="60"/>
      <c r="K10" s="60"/>
      <c r="L10" s="61"/>
    </row>
    <row r="11" spans="1:12" ht="48.75" customHeight="1">
      <c r="A11" s="66" t="s">
        <v>13</v>
      </c>
      <c r="B11" s="67"/>
      <c r="C11" s="67"/>
      <c r="D11" s="68"/>
      <c r="E11" s="38" t="s">
        <v>11</v>
      </c>
      <c r="F11" s="25">
        <f>F12+F13+F14+F15</f>
        <v>81054.103</v>
      </c>
      <c r="G11" s="26">
        <f aca="true" t="shared" si="0" ref="G11:L11">G12+G13+G14+G15</f>
        <v>12961.737000000001</v>
      </c>
      <c r="H11" s="25">
        <f t="shared" si="0"/>
        <v>14434.366</v>
      </c>
      <c r="I11" s="25">
        <f t="shared" si="0"/>
        <v>13486</v>
      </c>
      <c r="J11" s="25">
        <f t="shared" si="0"/>
        <v>13486</v>
      </c>
      <c r="K11" s="25">
        <f t="shared" si="0"/>
        <v>13486</v>
      </c>
      <c r="L11" s="25">
        <f t="shared" si="0"/>
        <v>13200</v>
      </c>
    </row>
    <row r="12" spans="1:13" ht="46.5" customHeight="1">
      <c r="A12" s="39" t="s">
        <v>28</v>
      </c>
      <c r="B12" s="40" t="s">
        <v>6</v>
      </c>
      <c r="C12" s="40" t="s">
        <v>15</v>
      </c>
      <c r="D12" s="40" t="s">
        <v>9</v>
      </c>
      <c r="E12" s="38" t="s">
        <v>11</v>
      </c>
      <c r="F12" s="27">
        <f>G12+H12+I12+J12+K12+L12</f>
        <v>10455</v>
      </c>
      <c r="G12" s="28">
        <v>1491</v>
      </c>
      <c r="H12" s="27">
        <v>1491</v>
      </c>
      <c r="I12" s="27">
        <v>1991</v>
      </c>
      <c r="J12" s="27">
        <v>1991</v>
      </c>
      <c r="K12" s="27">
        <v>1991</v>
      </c>
      <c r="L12" s="27">
        <v>1500</v>
      </c>
      <c r="M12" s="5"/>
    </row>
    <row r="13" spans="1:13" ht="33" customHeight="1">
      <c r="A13" s="39" t="s">
        <v>29</v>
      </c>
      <c r="B13" s="40" t="s">
        <v>7</v>
      </c>
      <c r="C13" s="40" t="s">
        <v>15</v>
      </c>
      <c r="D13" s="40" t="s">
        <v>9</v>
      </c>
      <c r="E13" s="38" t="s">
        <v>22</v>
      </c>
      <c r="F13" s="27">
        <f>G13+H13+I13+J13+K13+L13</f>
        <v>50522</v>
      </c>
      <c r="G13" s="28">
        <v>8381</v>
      </c>
      <c r="H13" s="27">
        <v>8381</v>
      </c>
      <c r="I13" s="27">
        <v>8420</v>
      </c>
      <c r="J13" s="27">
        <v>8420</v>
      </c>
      <c r="K13" s="27">
        <v>8420</v>
      </c>
      <c r="L13" s="27">
        <v>8500</v>
      </c>
      <c r="M13" s="5"/>
    </row>
    <row r="14" spans="1:13" ht="33.75" customHeight="1">
      <c r="A14" s="39" t="s">
        <v>30</v>
      </c>
      <c r="B14" s="40" t="s">
        <v>17</v>
      </c>
      <c r="C14" s="40" t="s">
        <v>15</v>
      </c>
      <c r="D14" s="40" t="s">
        <v>9</v>
      </c>
      <c r="E14" s="38" t="s">
        <v>22</v>
      </c>
      <c r="F14" s="27">
        <f>G14+H14+I14+J14+K14+L14</f>
        <v>9840.366</v>
      </c>
      <c r="G14" s="28">
        <v>1385</v>
      </c>
      <c r="H14" s="27">
        <f>1385+1696.157+170.209</f>
        <v>3251.366</v>
      </c>
      <c r="I14" s="27">
        <v>1268</v>
      </c>
      <c r="J14" s="27">
        <v>1268</v>
      </c>
      <c r="K14" s="27">
        <v>1268</v>
      </c>
      <c r="L14" s="27">
        <v>1400</v>
      </c>
      <c r="M14" s="5"/>
    </row>
    <row r="15" spans="1:13" ht="27.75" customHeight="1">
      <c r="A15" s="39" t="s">
        <v>31</v>
      </c>
      <c r="B15" s="40" t="s">
        <v>19</v>
      </c>
      <c r="C15" s="40" t="s">
        <v>15</v>
      </c>
      <c r="D15" s="40" t="s">
        <v>9</v>
      </c>
      <c r="E15" s="38" t="s">
        <v>11</v>
      </c>
      <c r="F15" s="27">
        <f>G15+H15+I15+J15+K15+L15</f>
        <v>10236.737000000001</v>
      </c>
      <c r="G15" s="28">
        <v>1704.737</v>
      </c>
      <c r="H15" s="27">
        <v>1311</v>
      </c>
      <c r="I15" s="27">
        <v>1807</v>
      </c>
      <c r="J15" s="27">
        <v>1807</v>
      </c>
      <c r="K15" s="27">
        <v>1807</v>
      </c>
      <c r="L15" s="27">
        <v>1800</v>
      </c>
      <c r="M15" s="5"/>
    </row>
    <row r="16" spans="1:13" ht="15" customHeight="1" hidden="1" thickBot="1">
      <c r="A16" s="41"/>
      <c r="B16" s="42"/>
      <c r="C16" s="42"/>
      <c r="D16" s="42"/>
      <c r="E16" s="43"/>
      <c r="F16" s="29" t="e">
        <f>G16+H16+I16+J16+K16+L16+#REF!+#REF!</f>
        <v>#REF!</v>
      </c>
      <c r="G16" s="30"/>
      <c r="H16" s="30"/>
      <c r="I16" s="31"/>
      <c r="J16" s="31"/>
      <c r="K16" s="31"/>
      <c r="L16" s="31"/>
      <c r="M16" s="5"/>
    </row>
    <row r="17" spans="1:12" ht="21" customHeight="1">
      <c r="A17" s="78" t="s">
        <v>14</v>
      </c>
      <c r="B17" s="79"/>
      <c r="C17" s="79"/>
      <c r="D17" s="80"/>
      <c r="E17" s="44" t="s">
        <v>11</v>
      </c>
      <c r="F17" s="32">
        <f aca="true" t="shared" si="1" ref="F17:L17">F19+F21+F23</f>
        <v>88161.53099999999</v>
      </c>
      <c r="G17" s="32">
        <f t="shared" si="1"/>
        <v>13952</v>
      </c>
      <c r="H17" s="33">
        <f t="shared" si="1"/>
        <v>15815.018</v>
      </c>
      <c r="I17" s="33">
        <f t="shared" si="1"/>
        <v>14108.134</v>
      </c>
      <c r="J17" s="33">
        <f t="shared" si="1"/>
        <v>13550.876999999999</v>
      </c>
      <c r="K17" s="33">
        <f t="shared" si="1"/>
        <v>14235.502</v>
      </c>
      <c r="L17" s="33">
        <f t="shared" si="1"/>
        <v>16500</v>
      </c>
    </row>
    <row r="18" spans="1:12" ht="16.5" customHeight="1">
      <c r="A18" s="81"/>
      <c r="B18" s="82"/>
      <c r="C18" s="82"/>
      <c r="D18" s="83"/>
      <c r="E18" s="44" t="s">
        <v>21</v>
      </c>
      <c r="F18" s="32">
        <f>F22</f>
        <v>4394.112</v>
      </c>
      <c r="G18" s="32">
        <f aca="true" t="shared" si="2" ref="G18:L18">G22</f>
        <v>3106.737</v>
      </c>
      <c r="H18" s="33">
        <f t="shared" si="2"/>
        <v>1287.375</v>
      </c>
      <c r="I18" s="33">
        <f>I24</f>
        <v>1300.4</v>
      </c>
      <c r="J18" s="33">
        <f>J24</f>
        <v>1450</v>
      </c>
      <c r="K18" s="33">
        <f>K24</f>
        <v>1500</v>
      </c>
      <c r="L18" s="33">
        <f t="shared" si="2"/>
        <v>0</v>
      </c>
    </row>
    <row r="19" spans="1:12" ht="51" customHeight="1">
      <c r="A19" s="45" t="s">
        <v>28</v>
      </c>
      <c r="B19" s="40" t="s">
        <v>6</v>
      </c>
      <c r="C19" s="40" t="s">
        <v>15</v>
      </c>
      <c r="D19" s="46" t="s">
        <v>16</v>
      </c>
      <c r="E19" s="44" t="s">
        <v>11</v>
      </c>
      <c r="F19" s="27">
        <f aca="true" t="shared" si="3" ref="F19:F26">G19+H19+I19+J19+K19+L19</f>
        <v>11033.028999999999</v>
      </c>
      <c r="G19" s="28">
        <v>1726.37</v>
      </c>
      <c r="H19" s="27">
        <v>1825.195</v>
      </c>
      <c r="I19" s="27">
        <v>1635.535</v>
      </c>
      <c r="J19" s="27">
        <v>1879.848</v>
      </c>
      <c r="K19" s="27">
        <v>2166.081</v>
      </c>
      <c r="L19" s="27">
        <v>1800</v>
      </c>
    </row>
    <row r="20" spans="1:12" ht="12.75" customHeight="1" hidden="1">
      <c r="A20" s="47"/>
      <c r="B20" s="48"/>
      <c r="C20" s="40" t="s">
        <v>15</v>
      </c>
      <c r="D20" s="49"/>
      <c r="E20" s="44" t="s">
        <v>11</v>
      </c>
      <c r="F20" s="27">
        <f t="shared" si="3"/>
        <v>0</v>
      </c>
      <c r="G20" s="28"/>
      <c r="H20" s="27"/>
      <c r="I20" s="27"/>
      <c r="J20" s="27"/>
      <c r="K20" s="27"/>
      <c r="L20" s="27"/>
    </row>
    <row r="21" spans="1:12" ht="31.5" customHeight="1">
      <c r="A21" s="69" t="s">
        <v>29</v>
      </c>
      <c r="B21" s="40" t="s">
        <v>18</v>
      </c>
      <c r="C21" s="40" t="s">
        <v>15</v>
      </c>
      <c r="D21" s="46" t="s">
        <v>16</v>
      </c>
      <c r="E21" s="44" t="s">
        <v>11</v>
      </c>
      <c r="F21" s="27">
        <f t="shared" si="3"/>
        <v>72614.337</v>
      </c>
      <c r="G21" s="28">
        <f>13057.291-1500</f>
        <v>11557.291</v>
      </c>
      <c r="H21" s="27">
        <v>13359.823</v>
      </c>
      <c r="I21" s="27">
        <v>11748.099</v>
      </c>
      <c r="J21" s="27">
        <v>10837.854</v>
      </c>
      <c r="K21" s="27">
        <v>11111.27</v>
      </c>
      <c r="L21" s="27">
        <f>14000</f>
        <v>14000</v>
      </c>
    </row>
    <row r="22" spans="1:12" ht="17.25" customHeight="1">
      <c r="A22" s="70"/>
      <c r="B22" s="40"/>
      <c r="C22" s="40"/>
      <c r="D22" s="46"/>
      <c r="E22" s="44" t="s">
        <v>10</v>
      </c>
      <c r="F22" s="27">
        <f t="shared" si="3"/>
        <v>4394.112</v>
      </c>
      <c r="G22" s="28">
        <f>1092.5+2014.237</f>
        <v>3106.737</v>
      </c>
      <c r="H22" s="27">
        <v>1287.375</v>
      </c>
      <c r="I22" s="27"/>
      <c r="J22" s="27"/>
      <c r="K22" s="27"/>
      <c r="L22" s="27"/>
    </row>
    <row r="23" spans="1:12" ht="22.5" customHeight="1">
      <c r="A23" s="69" t="s">
        <v>30</v>
      </c>
      <c r="B23" s="71" t="s">
        <v>19</v>
      </c>
      <c r="C23" s="71" t="s">
        <v>15</v>
      </c>
      <c r="D23" s="73" t="s">
        <v>16</v>
      </c>
      <c r="E23" s="44" t="s">
        <v>11</v>
      </c>
      <c r="F23" s="27">
        <f t="shared" si="3"/>
        <v>4514.165</v>
      </c>
      <c r="G23" s="28">
        <v>668.339</v>
      </c>
      <c r="H23" s="27">
        <v>630</v>
      </c>
      <c r="I23" s="27">
        <v>724.5</v>
      </c>
      <c r="J23" s="27">
        <v>833.175</v>
      </c>
      <c r="K23" s="27">
        <v>958.151</v>
      </c>
      <c r="L23" s="27">
        <v>700</v>
      </c>
    </row>
    <row r="24" spans="1:12" ht="19.5" customHeight="1">
      <c r="A24" s="70"/>
      <c r="B24" s="72"/>
      <c r="C24" s="72"/>
      <c r="D24" s="74"/>
      <c r="E24" s="44" t="s">
        <v>10</v>
      </c>
      <c r="F24" s="27"/>
      <c r="G24" s="28"/>
      <c r="H24" s="27"/>
      <c r="I24" s="27">
        <v>1300.4</v>
      </c>
      <c r="J24" s="27">
        <v>1450</v>
      </c>
      <c r="K24" s="27">
        <v>1500</v>
      </c>
      <c r="L24" s="27">
        <v>1500</v>
      </c>
    </row>
    <row r="25" spans="1:12" ht="69" customHeight="1">
      <c r="A25" s="54" t="s">
        <v>25</v>
      </c>
      <c r="B25" s="55"/>
      <c r="C25" s="55"/>
      <c r="D25" s="56"/>
      <c r="E25" s="44" t="s">
        <v>11</v>
      </c>
      <c r="F25" s="34">
        <f>F26</f>
        <v>100</v>
      </c>
      <c r="G25" s="35">
        <f aca="true" t="shared" si="4" ref="G25:L25">G26</f>
        <v>50</v>
      </c>
      <c r="H25" s="34">
        <f t="shared" si="4"/>
        <v>50</v>
      </c>
      <c r="I25" s="34">
        <f t="shared" si="4"/>
        <v>0</v>
      </c>
      <c r="J25" s="34">
        <f t="shared" si="4"/>
        <v>0</v>
      </c>
      <c r="K25" s="34">
        <f t="shared" si="4"/>
        <v>0</v>
      </c>
      <c r="L25" s="34">
        <f t="shared" si="4"/>
        <v>0</v>
      </c>
    </row>
    <row r="26" spans="1:12" ht="71.25" customHeight="1">
      <c r="A26" s="50" t="s">
        <v>28</v>
      </c>
      <c r="B26" s="51" t="s">
        <v>25</v>
      </c>
      <c r="C26" s="40" t="s">
        <v>15</v>
      </c>
      <c r="D26" s="46" t="s">
        <v>26</v>
      </c>
      <c r="E26" s="44" t="s">
        <v>11</v>
      </c>
      <c r="F26" s="34">
        <f t="shared" si="3"/>
        <v>100</v>
      </c>
      <c r="G26" s="28">
        <v>50</v>
      </c>
      <c r="H26" s="27">
        <v>50</v>
      </c>
      <c r="I26" s="27"/>
      <c r="J26" s="27"/>
      <c r="K26" s="27"/>
      <c r="L26" s="27"/>
    </row>
    <row r="27" spans="1:14" ht="18" customHeight="1">
      <c r="A27" s="52"/>
      <c r="B27" s="62" t="s">
        <v>20</v>
      </c>
      <c r="C27" s="63"/>
      <c r="D27" s="63"/>
      <c r="E27" s="64"/>
      <c r="F27" s="33">
        <f>F28+F29</f>
        <v>179460.14599999998</v>
      </c>
      <c r="G27" s="32">
        <f aca="true" t="shared" si="5" ref="G27:L27">G28+G29</f>
        <v>30070.474000000002</v>
      </c>
      <c r="H27" s="33">
        <f t="shared" si="5"/>
        <v>31586.759</v>
      </c>
      <c r="I27" s="33">
        <f t="shared" si="5"/>
        <v>28894.534</v>
      </c>
      <c r="J27" s="33">
        <f t="shared" si="5"/>
        <v>28486.877</v>
      </c>
      <c r="K27" s="33">
        <f t="shared" si="5"/>
        <v>29221.502</v>
      </c>
      <c r="L27" s="33">
        <f t="shared" si="5"/>
        <v>31200</v>
      </c>
      <c r="N27" s="21"/>
    </row>
    <row r="28" spans="1:12" ht="14.25" customHeight="1">
      <c r="A28" s="52"/>
      <c r="B28" s="53"/>
      <c r="C28" s="53"/>
      <c r="D28" s="57"/>
      <c r="E28" s="44" t="s">
        <v>11</v>
      </c>
      <c r="F28" s="36">
        <f aca="true" t="shared" si="6" ref="F28:L28">F11+F17+F25</f>
        <v>169315.634</v>
      </c>
      <c r="G28" s="37">
        <f t="shared" si="6"/>
        <v>26963.737</v>
      </c>
      <c r="H28" s="36">
        <f t="shared" si="6"/>
        <v>30299.384</v>
      </c>
      <c r="I28" s="36">
        <f t="shared" si="6"/>
        <v>27594.134</v>
      </c>
      <c r="J28" s="36">
        <f t="shared" si="6"/>
        <v>27036.877</v>
      </c>
      <c r="K28" s="36">
        <f t="shared" si="6"/>
        <v>27721.502</v>
      </c>
      <c r="L28" s="36">
        <f t="shared" si="6"/>
        <v>29700</v>
      </c>
    </row>
    <row r="29" spans="1:14" ht="19.5" customHeight="1">
      <c r="A29" s="52"/>
      <c r="B29" s="53"/>
      <c r="C29" s="53"/>
      <c r="D29" s="58"/>
      <c r="E29" s="44" t="s">
        <v>10</v>
      </c>
      <c r="F29" s="27">
        <f>SUM(G29:L29)</f>
        <v>10144.512</v>
      </c>
      <c r="G29" s="28">
        <f>G18</f>
        <v>3106.737</v>
      </c>
      <c r="H29" s="27">
        <f>H18</f>
        <v>1287.375</v>
      </c>
      <c r="I29" s="27">
        <f>I18</f>
        <v>1300.4</v>
      </c>
      <c r="J29" s="27">
        <f>J18</f>
        <v>1450</v>
      </c>
      <c r="K29" s="27">
        <f>K18</f>
        <v>1500</v>
      </c>
      <c r="L29" s="27">
        <f>L24</f>
        <v>1500</v>
      </c>
      <c r="N29" s="21"/>
    </row>
    <row r="30" spans="1:12" ht="12.75" customHeight="1">
      <c r="A30" s="2"/>
      <c r="B30" s="1"/>
      <c r="C30" s="1"/>
      <c r="D30" s="1"/>
      <c r="E30" s="11"/>
      <c r="F30" s="8"/>
      <c r="G30" s="8"/>
      <c r="H30" s="12"/>
      <c r="I30" s="12"/>
      <c r="J30" s="12"/>
      <c r="K30" s="12"/>
      <c r="L30" s="3"/>
    </row>
    <row r="31" spans="1:12" ht="12.75">
      <c r="A31" s="4"/>
      <c r="B31" s="10"/>
      <c r="C31" s="10"/>
      <c r="D31" s="10" t="s">
        <v>23</v>
      </c>
      <c r="E31" s="10"/>
      <c r="F31" s="9"/>
      <c r="G31" s="9"/>
      <c r="H31" s="13"/>
      <c r="I31" s="13"/>
      <c r="J31" s="13"/>
      <c r="K31" s="13"/>
      <c r="L31" s="7"/>
    </row>
    <row r="32" spans="1:12" ht="12.75">
      <c r="A32" s="4"/>
      <c r="B32" s="10"/>
      <c r="C32" s="10"/>
      <c r="D32" s="10"/>
      <c r="E32" s="10"/>
      <c r="F32" s="9"/>
      <c r="G32" s="10"/>
      <c r="H32" s="10"/>
      <c r="I32" s="10"/>
      <c r="J32" s="10"/>
      <c r="K32" s="10"/>
      <c r="L32" s="4"/>
    </row>
    <row r="33" spans="1:12" ht="12.75">
      <c r="A33" s="4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4"/>
    </row>
    <row r="34" spans="1:12" ht="12.75">
      <c r="A34" s="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4"/>
    </row>
    <row r="35" spans="1:12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4"/>
    </row>
    <row r="36" spans="1:12" ht="12.75">
      <c r="A36" s="4"/>
      <c r="B36" s="4"/>
      <c r="C36" s="4"/>
      <c r="D36" s="4"/>
      <c r="E36" s="4"/>
      <c r="F36" s="10"/>
      <c r="G36" s="10"/>
      <c r="H36" s="10"/>
      <c r="I36" s="10"/>
      <c r="J36" s="10"/>
      <c r="K36" s="10"/>
      <c r="L36" s="4"/>
    </row>
    <row r="37" spans="1:12" ht="12.75">
      <c r="A37" s="4"/>
      <c r="B37" s="4"/>
      <c r="C37" s="4"/>
      <c r="D37" s="4"/>
      <c r="E37" s="4"/>
      <c r="F37" s="10"/>
      <c r="G37" s="10"/>
      <c r="H37" s="10"/>
      <c r="I37" s="10"/>
      <c r="J37" s="10"/>
      <c r="K37" s="10"/>
      <c r="L37" s="4"/>
    </row>
    <row r="38" spans="1:12" ht="12.75">
      <c r="A38" s="4"/>
      <c r="B38" s="4"/>
      <c r="C38" s="4"/>
      <c r="D38" s="4"/>
      <c r="E38" s="4"/>
      <c r="F38" s="10"/>
      <c r="G38" s="10"/>
      <c r="H38" s="10"/>
      <c r="I38" s="10"/>
      <c r="J38" s="10"/>
      <c r="K38" s="10"/>
      <c r="L38" s="4"/>
    </row>
    <row r="39" spans="1:12" ht="12.75">
      <c r="A39" s="4"/>
      <c r="B39" s="4"/>
      <c r="C39" s="4"/>
      <c r="D39" s="4"/>
      <c r="E39" s="4"/>
      <c r="F39" s="10"/>
      <c r="G39" s="10" t="s">
        <v>27</v>
      </c>
      <c r="H39" s="10"/>
      <c r="I39" s="10"/>
      <c r="J39" s="10"/>
      <c r="K39" s="10"/>
      <c r="L39" s="4"/>
    </row>
    <row r="40" spans="1:12" ht="12.75">
      <c r="A40" s="4"/>
      <c r="B40" s="4"/>
      <c r="C40" s="4"/>
      <c r="D40" s="4"/>
      <c r="E40" s="4"/>
      <c r="F40" s="10"/>
      <c r="G40" s="10"/>
      <c r="H40" s="10"/>
      <c r="I40" s="10"/>
      <c r="J40" s="10"/>
      <c r="K40" s="10"/>
      <c r="L40" s="4"/>
    </row>
    <row r="41" spans="1:12" ht="12.75">
      <c r="A41" s="4"/>
      <c r="B41" s="4"/>
      <c r="C41" s="4"/>
      <c r="D41" s="4"/>
      <c r="E41" s="4"/>
      <c r="F41" s="10"/>
      <c r="G41" s="10"/>
      <c r="H41" s="10"/>
      <c r="I41" s="10"/>
      <c r="J41" s="10"/>
      <c r="K41" s="10"/>
      <c r="L41" s="4"/>
    </row>
    <row r="42" spans="1:12" ht="12.75">
      <c r="A42" s="4"/>
      <c r="B42" s="4"/>
      <c r="C42" s="4"/>
      <c r="D42" s="4"/>
      <c r="E42" s="4"/>
      <c r="F42" s="10"/>
      <c r="G42" s="10"/>
      <c r="H42" s="10"/>
      <c r="I42" s="10"/>
      <c r="J42" s="10"/>
      <c r="K42" s="10"/>
      <c r="L42" s="4"/>
    </row>
    <row r="43" spans="1:12" ht="12.75">
      <c r="A43" s="4"/>
      <c r="B43" s="4"/>
      <c r="C43" s="4"/>
      <c r="D43" s="4"/>
      <c r="E43" s="4"/>
      <c r="F43" s="10"/>
      <c r="G43" s="10"/>
      <c r="H43" s="10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10"/>
      <c r="G44" s="10"/>
      <c r="H44" s="10"/>
      <c r="I44" s="4"/>
      <c r="J44" s="4"/>
      <c r="K44" s="4"/>
      <c r="L44" s="4"/>
    </row>
    <row r="45" spans="1:1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</sheetData>
  <sheetProtection/>
  <mergeCells count="19">
    <mergeCell ref="A23:A24"/>
    <mergeCell ref="B23:B24"/>
    <mergeCell ref="C23:C24"/>
    <mergeCell ref="D23:D24"/>
    <mergeCell ref="D8:D9"/>
    <mergeCell ref="A7:L7"/>
    <mergeCell ref="A8:A9"/>
    <mergeCell ref="G8:L8"/>
    <mergeCell ref="A17:D18"/>
    <mergeCell ref="A25:D25"/>
    <mergeCell ref="D28:D29"/>
    <mergeCell ref="B10:L10"/>
    <mergeCell ref="B27:E27"/>
    <mergeCell ref="E8:E9"/>
    <mergeCell ref="F8:F9"/>
    <mergeCell ref="A11:D11"/>
    <mergeCell ref="A21:A22"/>
    <mergeCell ref="B8:B9"/>
    <mergeCell ref="C8:C9"/>
  </mergeCells>
  <printOptions/>
  <pageMargins left="0.1968503937007874" right="0.1968503937007874" top="0.1968503937007874" bottom="0.1968503937007874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7" sqref="A16:G17"/>
    </sheetView>
  </sheetViews>
  <sheetFormatPr defaultColWidth="9.00390625" defaultRowHeight="12.75"/>
  <cols>
    <col min="1" max="1" width="30.875" style="0" customWidth="1"/>
    <col min="3" max="3" width="11.375" style="0" customWidth="1"/>
    <col min="4" max="4" width="15.625" style="0" customWidth="1"/>
    <col min="5" max="6" width="10.125" style="0" bestFit="1" customWidth="1"/>
  </cols>
  <sheetData>
    <row r="1" spans="2:8" ht="12.75">
      <c r="B1" s="14">
        <v>2020</v>
      </c>
      <c r="C1" s="14">
        <v>2021</v>
      </c>
      <c r="D1" s="14">
        <v>2022</v>
      </c>
      <c r="E1" s="14">
        <v>2023</v>
      </c>
      <c r="F1" s="14">
        <v>2024</v>
      </c>
      <c r="G1" s="14">
        <v>2025</v>
      </c>
      <c r="H1" s="14" t="s">
        <v>36</v>
      </c>
    </row>
    <row r="2" spans="1:8" ht="12.75">
      <c r="A2" t="s">
        <v>32</v>
      </c>
      <c r="B2" s="14"/>
      <c r="C2" s="14"/>
      <c r="D2" s="14"/>
      <c r="E2" s="14"/>
      <c r="F2" s="14"/>
      <c r="G2" s="14"/>
      <c r="H2" s="14"/>
    </row>
    <row r="3" spans="1:8" ht="12.75">
      <c r="A3" t="s">
        <v>33</v>
      </c>
      <c r="B3" s="14"/>
      <c r="C3" s="14"/>
      <c r="D3" s="15">
        <v>5066</v>
      </c>
      <c r="E3" s="15">
        <v>5066</v>
      </c>
      <c r="F3" s="15">
        <v>5066</v>
      </c>
      <c r="G3" s="14"/>
      <c r="H3" s="14"/>
    </row>
    <row r="4" spans="1:8" ht="12.75">
      <c r="A4" t="s">
        <v>34</v>
      </c>
      <c r="B4" s="14"/>
      <c r="C4" s="14"/>
      <c r="D4" s="15">
        <v>8420</v>
      </c>
      <c r="E4" s="15">
        <v>8420</v>
      </c>
      <c r="F4" s="15">
        <v>8420</v>
      </c>
      <c r="G4" s="14"/>
      <c r="H4" s="14"/>
    </row>
    <row r="5" spans="1:8" ht="12.75">
      <c r="A5" s="16" t="s">
        <v>35</v>
      </c>
      <c r="B5" s="17"/>
      <c r="C5" s="17"/>
      <c r="D5" s="18">
        <f>D3+D4</f>
        <v>13486</v>
      </c>
      <c r="E5" s="18">
        <f>E3+E4</f>
        <v>13486</v>
      </c>
      <c r="F5" s="18">
        <f>F3+F4</f>
        <v>13486</v>
      </c>
      <c r="G5" s="14"/>
      <c r="H5" s="14"/>
    </row>
    <row r="6" spans="2:8" ht="12.75">
      <c r="B6" s="14"/>
      <c r="C6" s="14"/>
      <c r="D6" s="14"/>
      <c r="E6" s="14"/>
      <c r="F6" s="14"/>
      <c r="G6" s="14"/>
      <c r="H6" s="14"/>
    </row>
    <row r="7" spans="1:8" ht="12.75">
      <c r="A7" t="s">
        <v>37</v>
      </c>
      <c r="B7" s="14"/>
      <c r="C7" s="14"/>
      <c r="D7" s="14"/>
      <c r="E7" s="14"/>
      <c r="F7" s="14"/>
      <c r="G7" s="14"/>
      <c r="H7" s="14"/>
    </row>
    <row r="8" spans="1:8" ht="12.75">
      <c r="A8" t="s">
        <v>33</v>
      </c>
      <c r="B8" s="14"/>
      <c r="C8" s="14"/>
      <c r="D8" s="15">
        <v>14108.134</v>
      </c>
      <c r="E8" s="15">
        <v>13550.877</v>
      </c>
      <c r="F8" s="15">
        <v>14235.502</v>
      </c>
      <c r="G8" s="15"/>
      <c r="H8" s="14"/>
    </row>
    <row r="9" spans="1:8" ht="12.75">
      <c r="A9" t="s">
        <v>10</v>
      </c>
      <c r="B9" s="14"/>
      <c r="C9" s="14"/>
      <c r="D9" s="15">
        <v>1300.4</v>
      </c>
      <c r="E9" s="15">
        <v>1450</v>
      </c>
      <c r="F9" s="15">
        <v>1500</v>
      </c>
      <c r="G9" s="15">
        <v>1500</v>
      </c>
      <c r="H9" s="14"/>
    </row>
    <row r="10" spans="1:7" ht="12.75">
      <c r="A10" t="s">
        <v>20</v>
      </c>
      <c r="D10" s="18">
        <f>D8+D9</f>
        <v>15408.534</v>
      </c>
      <c r="E10" s="18">
        <f>E8+E9</f>
        <v>15000.877</v>
      </c>
      <c r="F10" s="18">
        <f>F8+F9</f>
        <v>15735.502</v>
      </c>
      <c r="G10" s="18">
        <f>G8+G9</f>
        <v>1500</v>
      </c>
    </row>
    <row r="13" spans="1:7" ht="12.75">
      <c r="A13" t="s">
        <v>38</v>
      </c>
      <c r="D13" s="15">
        <f>D5+D8</f>
        <v>27594.134</v>
      </c>
      <c r="E13" s="15">
        <f>E5+E8</f>
        <v>27036.877</v>
      </c>
      <c r="F13" s="15">
        <f>F5+F8</f>
        <v>27721.502</v>
      </c>
      <c r="G13" s="15">
        <f>G5+G8</f>
        <v>0</v>
      </c>
    </row>
    <row r="14" spans="1:7" ht="12.75">
      <c r="A14" t="s">
        <v>39</v>
      </c>
      <c r="D14" s="15">
        <f>D9</f>
        <v>1300.4</v>
      </c>
      <c r="E14" s="15">
        <f>E9</f>
        <v>1450</v>
      </c>
      <c r="F14" s="15">
        <f>F9</f>
        <v>1500</v>
      </c>
      <c r="G14" s="15">
        <f>G9</f>
        <v>1500</v>
      </c>
    </row>
    <row r="16" spans="1:7" ht="12.75">
      <c r="A16" s="19" t="s">
        <v>40</v>
      </c>
      <c r="B16" s="19"/>
      <c r="C16" s="19"/>
      <c r="D16" s="20">
        <f>D3+D8</f>
        <v>19174.134</v>
      </c>
      <c r="E16" s="20">
        <f>E3+E8</f>
        <v>18616.877</v>
      </c>
      <c r="F16" s="20">
        <f>F3+F8</f>
        <v>19301.502</v>
      </c>
      <c r="G16" s="20">
        <f>G3+G8</f>
        <v>0</v>
      </c>
    </row>
    <row r="17" spans="1:7" ht="12.75">
      <c r="A17" s="19"/>
      <c r="B17" s="19"/>
      <c r="C17" s="19"/>
      <c r="D17" s="19"/>
      <c r="E17" s="19"/>
      <c r="F17" s="19"/>
      <c r="G17" s="19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2019-11-07T08:50:58Z</cp:lastPrinted>
  <dcterms:created xsi:type="dcterms:W3CDTF">2016-02-19T12:20:46Z</dcterms:created>
  <dcterms:modified xsi:type="dcterms:W3CDTF">2022-02-22T10:52:47Z</dcterms:modified>
  <cp:category/>
  <cp:version/>
  <cp:contentType/>
  <cp:contentStatus/>
</cp:coreProperties>
</file>