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5" windowWidth="19440" windowHeight="7455"/>
  </bookViews>
  <sheets>
    <sheet name="дох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D11" i="1" l="1"/>
  <c r="D28" i="1"/>
  <c r="D15" i="1" l="1"/>
  <c r="B12" i="2" l="1"/>
  <c r="B7" i="2"/>
  <c r="D14" i="1" l="1"/>
  <c r="C14" i="1"/>
  <c r="E16" i="1"/>
  <c r="D21" i="1" l="1"/>
  <c r="E28" i="1" l="1"/>
  <c r="E27" i="1"/>
  <c r="E26" i="1"/>
  <c r="E25" i="1"/>
  <c r="E24" i="1"/>
  <c r="E23" i="1"/>
  <c r="E22" i="1"/>
  <c r="E20" i="1"/>
  <c r="E19" i="1"/>
  <c r="E17" i="1"/>
  <c r="E15" i="1"/>
  <c r="E14" i="1" s="1"/>
  <c r="E13" i="1"/>
  <c r="E11" i="1"/>
  <c r="D18" i="1"/>
  <c r="D12" i="1"/>
  <c r="D10" i="1"/>
  <c r="D9" i="1" l="1"/>
  <c r="D8" i="1" s="1"/>
  <c r="D7" i="1" s="1"/>
  <c r="C21" i="1" l="1"/>
  <c r="C18" i="1"/>
  <c r="C12" i="1"/>
  <c r="C10" i="1"/>
  <c r="E21" i="1"/>
  <c r="E18" i="1"/>
  <c r="E12" i="1"/>
  <c r="E10" i="1"/>
  <c r="G21" i="1"/>
  <c r="G18" i="1"/>
  <c r="G14" i="1"/>
  <c r="G12" i="1"/>
  <c r="G10" i="1"/>
  <c r="F21" i="1"/>
  <c r="F18" i="1"/>
  <c r="F14" i="1"/>
  <c r="F12" i="1"/>
  <c r="F10" i="1"/>
  <c r="G9" i="1" l="1"/>
  <c r="G8" i="1" s="1"/>
  <c r="G7" i="1" s="1"/>
  <c r="C9" i="1"/>
  <c r="C8" i="1" s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<sst xmlns="http://schemas.openxmlformats.org/spreadsheetml/2006/main" count="53" uniqueCount="53">
  <si>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</si>
  <si>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</si>
  <si>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</si>
  <si>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</si>
  <si>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</si>
  <si>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</si>
  <si>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</si>
  <si>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</si>
  <si>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</si>
  <si>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</si>
  <si>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</si>
  <si>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</si>
  <si>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</si>
  <si>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</si>
  <si>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</si>
  <si>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</si>
  <si>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</si>
  <si>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</si>
  <si>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</si>
  <si>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</si>
  <si>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</si>
  <si>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</si>
  <si>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</si>
  <si>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</si>
  <si>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</si>
  <si>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</si>
  <si>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</si>
  <si>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</si>
  <si>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</si>
  <si>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</si>
  <si>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</si>
  <si>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</si>
  <si>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</si>
  <si>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</si>
  <si>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</si>
  <si>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</si>
  <si>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</si>
  <si>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</si>
  <si>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</si>
  <si>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</si>
  <si>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</si>
  <si>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</si>
  <si>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</si>
  <si>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 xml:space="preserve">План                                          на 2020 год </t>
  </si>
  <si>
    <t xml:space="preserve"> ПОСТУПЛЕНИЯ ДОХОДОВ БЮДЖЕТА ПО КОДАМ КЛАССИФИКАЦИИ ДОХОДОВ БЮДЖЕТОВ БЮДЖЕТНОЙ СИСТЕМЫ РОССИЙСКОЙ ФЕДЕРАЦИИ НА 2020 ГОД </t>
  </si>
  <si>
    <t xml:space="preserve">План  с учетом поправок на 2020 год </t>
  </si>
  <si>
    <t>Налог на профессиональный доход</t>
  </si>
  <si>
    <t>000 1 05 06000 00 0000 110</t>
  </si>
  <si>
    <t xml:space="preserve">Приложение № 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2019 года № 461 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</si>
  <si>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</si>
  <si>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</si>
  <si>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</si>
  <si>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2020 года № 46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</si>
</sst>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2" fillId="0" borderId="2">
      <alignment horizontal="right" vertical="center" shrinkToFit="1"/>
    </xf>
  </cellStyleXfs>
  <cellXfs count="48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1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3" fillId="0" borderId="0" xfId="2" applyNumberFormat="1" applyFont="1" applyBorder="1" applyProtection="1">
      <alignment horizontal="right" vertical="center" shrinkToFit="1"/>
    </xf>
    <xf numFmtId="4" fontId="14" fillId="0" borderId="0" xfId="0" applyNumberFormat="1" applyFont="1" applyBorder="1"/>
    <xf numFmtId="4" fontId="14" fillId="0" borderId="3" xfId="0" applyNumberFormat="1" applyFont="1" applyBorder="1"/>
    <xf numFmtId="4" fontId="15" fillId="0" borderId="0" xfId="0" applyNumberFormat="1" applyFont="1"/>
    <xf numFmtId="4" fontId="14" fillId="0" borderId="0" xfId="0" applyNumberFormat="1" applyFont="1"/>
    <xf numFmtId="2" fontId="14" fillId="0" borderId="3" xfId="0" applyNumberFormat="1" applyFont="1" applyBorder="1"/>
    <xf numFmtId="0" fontId="14" fillId="0" borderId="0" xfId="0" applyFont="1"/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activeCell="D28" sqref="D28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6" t="s">
        <v>52</v>
      </c>
      <c r="D1" s="46"/>
      <c r="E1" s="46"/>
    </row>
    <row r="2" spans="1:10" ht="20.25" customHeight="1" x14ac:dyDescent="0.25">
      <c r="A2" s="47" t="s">
        <v>49</v>
      </c>
      <c r="B2" s="47"/>
      <c r="C2" s="47"/>
      <c r="D2" s="47"/>
      <c r="E2" s="47"/>
    </row>
    <row r="3" spans="1:10" ht="77.25" customHeight="1" x14ac:dyDescent="0.25">
      <c r="A3" s="3"/>
      <c r="B3" s="23"/>
      <c r="C3" s="44" t="s">
        <v>48</v>
      </c>
      <c r="D3" s="44"/>
      <c r="E3" s="44"/>
      <c r="F3" s="44"/>
      <c r="G3" s="44"/>
    </row>
    <row r="4" spans="1:10" ht="43.5" customHeight="1" x14ac:dyDescent="0.25">
      <c r="A4" s="45" t="s">
        <v>44</v>
      </c>
      <c r="B4" s="45"/>
      <c r="C4" s="45"/>
      <c r="D4" s="45"/>
      <c r="E4" s="45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43</v>
      </c>
      <c r="D6" s="26" t="s">
        <v>42</v>
      </c>
      <c r="E6" s="25" t="s">
        <v>45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C8+C28</f>
        <v>277503114.74000001</v>
      </c>
      <c r="D7" s="27">
        <f>D8+D28</f>
        <v>31254535</v>
      </c>
      <c r="E7" s="20">
        <f>E8+E28</f>
        <v>308757649.74000001</v>
      </c>
      <c r="F7" s="11">
        <f>F8+F28</f>
        <v>153744681</v>
      </c>
      <c r="G7" s="11">
        <f>G8+G28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C9+C21</f>
        <v>167670570</v>
      </c>
      <c r="D8" s="28">
        <f>D9+D21</f>
        <v>575284</v>
      </c>
      <c r="E8" s="21">
        <f>E9+E21</f>
        <v>168245854</v>
      </c>
      <c r="F8" s="13">
        <f>F9+F21</f>
        <v>126541000</v>
      </c>
      <c r="G8" s="13">
        <f>G9+G21</f>
        <v>126751000</v>
      </c>
    </row>
    <row r="9" spans="1:10" ht="18" customHeight="1" x14ac:dyDescent="0.25">
      <c r="A9" s="12" t="s">
        <v>14</v>
      </c>
      <c r="B9" s="7"/>
      <c r="C9" s="19">
        <f>C10+C12+C14+C18</f>
        <v>150845560</v>
      </c>
      <c r="D9" s="29">
        <f>D10+D12+D14+D18</f>
        <v>675284</v>
      </c>
      <c r="E9" s="19">
        <f>E10+E12+E14+E18</f>
        <v>151520844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60600000</v>
      </c>
      <c r="D10" s="29">
        <f>D11</f>
        <v>2675284</v>
      </c>
      <c r="E10" s="19">
        <f>E11</f>
        <v>63275284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60600000</v>
      </c>
      <c r="D11" s="32">
        <f>2100000+575284</f>
        <v>2675284</v>
      </c>
      <c r="E11" s="16">
        <f>C11+D11</f>
        <v>63275284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2940060</v>
      </c>
      <c r="D12" s="28">
        <f>D13</f>
        <v>0</v>
      </c>
      <c r="E12" s="21">
        <f>E13</f>
        <v>2940060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2940060</v>
      </c>
      <c r="D13" s="31"/>
      <c r="E13" s="16">
        <f>C13+D13</f>
        <v>2940060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50805500</v>
      </c>
      <c r="D14" s="21">
        <f t="shared" ref="D14:E14" si="0">D15+D16+D17</f>
        <v>-1700000</v>
      </c>
      <c r="E14" s="21">
        <f t="shared" si="0"/>
        <v>49105500</v>
      </c>
      <c r="F14" s="13">
        <f>F15+F17</f>
        <v>33512000</v>
      </c>
      <c r="G14" s="13">
        <f>G15+G17</f>
        <v>33512000</v>
      </c>
      <c r="I14" s="35"/>
    </row>
    <row r="15" spans="1:10" s="5" customFormat="1" ht="47.25" customHeight="1" x14ac:dyDescent="0.25">
      <c r="A15" s="15" t="s">
        <v>35</v>
      </c>
      <c r="B15" s="8" t="s">
        <v>36</v>
      </c>
      <c r="C15" s="16">
        <v>50705000</v>
      </c>
      <c r="D15" s="33">
        <f>-1700400+400</f>
        <v>-1700000</v>
      </c>
      <c r="E15" s="16">
        <f>C15+D15</f>
        <v>49005000</v>
      </c>
      <c r="F15" s="16">
        <v>33500000</v>
      </c>
      <c r="G15" s="16">
        <v>33500000</v>
      </c>
      <c r="I15" s="35"/>
      <c r="J15" s="35"/>
    </row>
    <row r="16" spans="1:10" s="5" customFormat="1" ht="17.25" customHeight="1" x14ac:dyDescent="0.25">
      <c r="A16" s="15" t="s">
        <v>51</v>
      </c>
      <c r="B16" s="8" t="s">
        <v>50</v>
      </c>
      <c r="C16" s="16">
        <v>500</v>
      </c>
      <c r="D16" s="33"/>
      <c r="E16" s="16">
        <f>C16+D16</f>
        <v>500</v>
      </c>
      <c r="F16" s="16"/>
      <c r="G16" s="16"/>
      <c r="I16" s="35"/>
      <c r="J16" s="35"/>
    </row>
    <row r="17" spans="1:10" s="5" customFormat="1" ht="18.75" customHeight="1" x14ac:dyDescent="0.25">
      <c r="A17" s="15" t="s">
        <v>46</v>
      </c>
      <c r="B17" s="8" t="s">
        <v>47</v>
      </c>
      <c r="C17" s="33">
        <v>100000</v>
      </c>
      <c r="D17" s="33"/>
      <c r="E17" s="16">
        <f>C17+D17</f>
        <v>100000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36500000</v>
      </c>
      <c r="D18" s="19">
        <f>D19+D20</f>
        <v>-300000</v>
      </c>
      <c r="E18" s="19">
        <f>E19+E20</f>
        <v>36200000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15500000</v>
      </c>
      <c r="D19" s="32">
        <v>-300000</v>
      </c>
      <c r="E19" s="16">
        <f>C19+D19</f>
        <v>15200000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21000000</v>
      </c>
      <c r="D20" s="32"/>
      <c r="E20" s="16">
        <f>C20+D20</f>
        <v>21000000</v>
      </c>
      <c r="F20" s="17">
        <v>20000000</v>
      </c>
      <c r="G20" s="17">
        <v>20000000</v>
      </c>
    </row>
    <row r="21" spans="1:10" ht="18" customHeight="1" x14ac:dyDescent="0.25">
      <c r="A21" s="12" t="s">
        <v>13</v>
      </c>
      <c r="B21" s="7"/>
      <c r="C21" s="19">
        <f>C22+C23+C24+C25+C26+C27</f>
        <v>16825010</v>
      </c>
      <c r="D21" s="19">
        <f>D22+D23+D24+D25+D26+D27</f>
        <v>-100000</v>
      </c>
      <c r="E21" s="19">
        <f>E22+E23+E24+E25+E26+E27</f>
        <v>16725010</v>
      </c>
      <c r="F21" s="14">
        <f>F22+F23+F24+F25+F26+F27</f>
        <v>16761407.1</v>
      </c>
      <c r="G21" s="14">
        <f>G22+G23+G24+G25+G26+G27</f>
        <v>15971407.1</v>
      </c>
    </row>
    <row r="22" spans="1:10" ht="50.25" customHeight="1" x14ac:dyDescent="0.25">
      <c r="A22" s="15" t="s">
        <v>2</v>
      </c>
      <c r="B22" s="7" t="s">
        <v>23</v>
      </c>
      <c r="C22" s="17">
        <v>9675630</v>
      </c>
      <c r="D22" s="32">
        <v>400000</v>
      </c>
      <c r="E22" s="16">
        <f t="shared" ref="E22:E28" si="1">C22+D22</f>
        <v>10075630</v>
      </c>
      <c r="F22" s="17">
        <v>13250000</v>
      </c>
      <c r="G22" s="17">
        <v>13250000</v>
      </c>
      <c r="I22" s="36"/>
      <c r="J22" s="36"/>
    </row>
    <row r="23" spans="1:10" ht="37.5" customHeight="1" x14ac:dyDescent="0.25">
      <c r="A23" s="15" t="s">
        <v>3</v>
      </c>
      <c r="B23" s="7" t="s">
        <v>24</v>
      </c>
      <c r="C23" s="17">
        <v>69000</v>
      </c>
      <c r="D23" s="32"/>
      <c r="E23" s="16">
        <f t="shared" si="1"/>
        <v>69000</v>
      </c>
      <c r="F23" s="17">
        <v>80000</v>
      </c>
      <c r="G23" s="17">
        <v>80000</v>
      </c>
      <c r="I23" s="36"/>
      <c r="J23" s="36"/>
    </row>
    <row r="24" spans="1:10" ht="34.5" customHeight="1" x14ac:dyDescent="0.25">
      <c r="A24" s="15" t="s">
        <v>4</v>
      </c>
      <c r="B24" s="7" t="s">
        <v>25</v>
      </c>
      <c r="C24" s="17">
        <v>4366039</v>
      </c>
      <c r="D24" s="32">
        <v>-500000</v>
      </c>
      <c r="E24" s="16">
        <f t="shared" si="1"/>
        <v>3866039</v>
      </c>
      <c r="F24" s="17">
        <v>1821000</v>
      </c>
      <c r="G24" s="17">
        <v>1031000</v>
      </c>
      <c r="I24" s="37"/>
      <c r="J24" s="36"/>
    </row>
    <row r="25" spans="1:10" ht="22.5" customHeight="1" x14ac:dyDescent="0.25">
      <c r="A25" s="15" t="s">
        <v>5</v>
      </c>
      <c r="B25" s="7" t="s">
        <v>26</v>
      </c>
      <c r="C25" s="17">
        <v>127650</v>
      </c>
      <c r="D25" s="32">
        <v>-5000</v>
      </c>
      <c r="E25" s="16">
        <f t="shared" si="1"/>
        <v>122650</v>
      </c>
      <c r="F25" s="17">
        <v>100000</v>
      </c>
      <c r="G25" s="17">
        <v>100000</v>
      </c>
      <c r="I25" s="36"/>
      <c r="J25" s="36"/>
    </row>
    <row r="26" spans="1:10" ht="21" customHeight="1" x14ac:dyDescent="0.25">
      <c r="A26" s="15" t="s">
        <v>6</v>
      </c>
      <c r="B26" s="7" t="s">
        <v>27</v>
      </c>
      <c r="C26" s="17">
        <v>176500</v>
      </c>
      <c r="D26" s="32">
        <v>5000</v>
      </c>
      <c r="E26" s="16">
        <f t="shared" si="1"/>
        <v>181500</v>
      </c>
      <c r="F26" s="17">
        <v>10000</v>
      </c>
      <c r="G26" s="17">
        <v>10000</v>
      </c>
      <c r="I26" s="36"/>
      <c r="J26" s="36"/>
    </row>
    <row r="27" spans="1:10" ht="18" customHeight="1" x14ac:dyDescent="0.25">
      <c r="A27" s="15" t="s">
        <v>7</v>
      </c>
      <c r="B27" s="7" t="s">
        <v>28</v>
      </c>
      <c r="C27" s="17">
        <v>2410191</v>
      </c>
      <c r="D27" s="32"/>
      <c r="E27" s="16">
        <f t="shared" si="1"/>
        <v>2410191</v>
      </c>
      <c r="F27" s="17">
        <v>1500407.1</v>
      </c>
      <c r="G27" s="17">
        <v>1500407.1</v>
      </c>
      <c r="I27" s="36"/>
      <c r="J27" s="36"/>
    </row>
    <row r="28" spans="1:10" ht="34.5" customHeight="1" x14ac:dyDescent="0.25">
      <c r="A28" s="12" t="s">
        <v>8</v>
      </c>
      <c r="B28" s="6" t="s">
        <v>29</v>
      </c>
      <c r="C28" s="14">
        <v>109832544.73999999</v>
      </c>
      <c r="D28" s="30">
        <f>31254535-575284</f>
        <v>30679251</v>
      </c>
      <c r="E28" s="13">
        <f t="shared" si="1"/>
        <v>140511795.74000001</v>
      </c>
      <c r="F28" s="14">
        <v>27203681</v>
      </c>
      <c r="G28" s="14">
        <v>26903681</v>
      </c>
      <c r="I28" s="34"/>
      <c r="J28" s="36"/>
    </row>
    <row r="29" spans="1:10" ht="16.5" x14ac:dyDescent="0.25">
      <c r="A29" s="1"/>
      <c r="B29" s="1"/>
      <c r="C29" s="1"/>
      <c r="D29" s="1"/>
      <c r="E29" s="2"/>
      <c r="I29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"/>
  <sheetViews>
    <sheetView workbookViewId="0">
      <selection activeCell="D10" sqref="D10"/>
    </sheetView>
  </sheetViews>
  <sheetFormatPr defaultRowHeight="15" x14ac:dyDescent="0.25"/>
  <cols>
    <col min="2" max="2" width="21.42578125" customWidth="1"/>
    <col min="4" max="4" width="11.85546875" customWidth="1"/>
  </cols>
  <sheetData>
    <row r="3" spans="2:2" ht="18.75" x14ac:dyDescent="0.3">
      <c r="B3" s="38">
        <v>130203.2</v>
      </c>
    </row>
    <row r="4" spans="2:2" ht="18.75" x14ac:dyDescent="0.3">
      <c r="B4" s="38">
        <v>809121.83</v>
      </c>
    </row>
    <row r="5" spans="2:2" ht="18.75" x14ac:dyDescent="0.3">
      <c r="B5" s="38">
        <v>3998</v>
      </c>
    </row>
    <row r="6" spans="2:2" ht="18.75" x14ac:dyDescent="0.3">
      <c r="B6" s="39">
        <v>26988</v>
      </c>
    </row>
    <row r="7" spans="2:2" ht="18.75" x14ac:dyDescent="0.3">
      <c r="B7" s="40">
        <f>B3+B4+B5+B6</f>
        <v>970311.02999999991</v>
      </c>
    </row>
    <row r="8" spans="2:2" ht="18.75" x14ac:dyDescent="0.3">
      <c r="B8" s="41"/>
    </row>
    <row r="9" spans="2:2" ht="18.75" x14ac:dyDescent="0.3">
      <c r="B9" s="38">
        <v>-492168.8</v>
      </c>
    </row>
    <row r="10" spans="2:2" ht="18.75" x14ac:dyDescent="0.3">
      <c r="B10" s="38">
        <v>-130203.2</v>
      </c>
    </row>
    <row r="11" spans="2:2" ht="18.75" x14ac:dyDescent="0.3">
      <c r="B11" s="42">
        <v>-347939.03</v>
      </c>
    </row>
    <row r="12" spans="2:2" ht="18.75" x14ac:dyDescent="0.3">
      <c r="B12" s="40">
        <f>B9+B10+B11</f>
        <v>-970311.03</v>
      </c>
    </row>
    <row r="13" spans="2:2" ht="18.75" x14ac:dyDescent="0.3">
      <c r="B13" s="4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sachapc</cp:lastModifiedBy>
  <cp:lastPrinted>2021-01-11T14:18:56Z</cp:lastPrinted>
  <dcterms:created xsi:type="dcterms:W3CDTF">2017-10-23T09:06:05Z</dcterms:created>
  <dcterms:modified xsi:type="dcterms:W3CDTF">2021-01-11T15:08:22Z</dcterms:modified>
</cp:coreProperties>
</file>