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<sst xmlns="http://schemas.openxmlformats.org/spreadsheetml/2006/main" count="105" uniqueCount="57">
  <si>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к постановлению администрации</t>
  </si>
  <si>
    <t>Наименование мероприятия</t>
  </si>
  <si>
    <t>Источник финансирования</t>
  </si>
  <si>
    <t>Сумма расходов всего (тыс.руб.)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</si>
  <si>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</si>
  <si>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</si>
  <si>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</si>
  <si>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</si>
  <si>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</si>
  <si>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</si>
  <si>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</si>
  <si>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</si>
  <si>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</si>
  <si>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</si>
  <si>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</si>
  <si>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</si>
  <si>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6. Перечень основных мероприятий муниципальной программы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</si>
  <si>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</si>
  <si>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</si>
  <si>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</si>
  <si>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</si>
  <si>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</si>
  <si>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</si>
  <si>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</si>
  <si>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</si>
  <si>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</si>
  <si>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</si>
  <si>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</si>
  <si>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</si>
  <si>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</si>
  <si>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</si>
  <si>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</si>
  <si>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</si>
  <si>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</si>
  <si>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>2.4.</t>
  </si>
  <si>
    <t>Установка малых архитектурных форм на территории города и устройство забора в сквере В.Петрова</t>
  </si>
  <si>
    <t>4.</t>
  </si>
  <si>
    <t>Информационное обеспечение реализации мероприятий по формированию современной городской среды</t>
  </si>
  <si>
    <t>1.7.</t>
  </si>
  <si>
    <t>ул.Заводская, д.5, ул.Гр.Соколова,д.4, пер.Базарный,д.2</t>
  </si>
  <si>
    <t>1.8</t>
  </si>
  <si>
    <t>местный  бюджет</t>
  </si>
  <si>
    <t>2.5</t>
  </si>
  <si>
    <t>Дизайн-проект "Сквер 1812 года" и подготовка заявки на Всероссийский конкурс лучших проектов создания комфортной городской среды</t>
  </si>
  <si>
    <t>2.6</t>
  </si>
  <si>
    <t>Благоустройство сквера в районе ул.Гр.Соколова и ул.Аузина</t>
  </si>
  <si>
    <t>ул. Мирная, 1а, ул.Строительная, д.2</t>
  </si>
  <si>
    <t>обласной бюджет</t>
  </si>
  <si>
    <t>1.9</t>
  </si>
  <si>
    <t xml:space="preserve">ул.Школьная, д.2, д.4, д.6 , ул.Энтузиастов, </t>
  </si>
  <si>
    <t>Реализация мероприятий в рамках муниципальной программы "Формирование современной городской среды"</t>
  </si>
  <si>
    <t>Приложение № 2</t>
  </si>
  <si>
    <t>муниципального образования</t>
  </si>
  <si>
    <t>городское поселение "Город Малоярославец"</t>
  </si>
  <si>
    <t xml:space="preserve">Основное мероприятие "Благоустройство территорий МО ГП "Город Малоярославец"                                                                                                                          " Формирование современной городской среды "                                                                                                                                                             </t>
  </si>
  <si>
    <t xml:space="preserve">от 16.03.2021   </t>
  </si>
  <si>
    <t>№294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</si>
</sst>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8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6" fillId="0" borderId="12" xfId="0" applyFont="1" applyFill="1" applyBorder="1" applyAlignment="1">
      <alignment horizontal="center" vertical="top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18.75390625" style="0" customWidth="1"/>
    <col min="4" max="4" width="16.125" style="0" customWidth="1"/>
    <col min="5" max="5" width="10.625" style="0" hidden="1" customWidth="1"/>
    <col min="6" max="6" width="10.25390625" style="0" hidden="1" customWidth="1"/>
    <col min="7" max="7" width="9.625" style="0" customWidth="1"/>
    <col min="8" max="8" width="10.25390625" style="0" customWidth="1"/>
    <col min="9" max="9" width="9.625" style="0" customWidth="1"/>
    <col min="10" max="10" width="10.00390625" style="0" customWidth="1"/>
    <col min="11" max="11" width="9.375" style="0" hidden="1" customWidth="1"/>
    <col min="12" max="12" width="18.375" style="0" hidden="1" customWidth="1"/>
    <col min="13" max="13" width="10.125" style="0" bestFit="1" customWidth="1"/>
  </cols>
  <sheetData>
    <row r="1" spans="3:12" ht="12.75">
      <c r="C1" s="39"/>
      <c r="D1" s="39"/>
      <c r="E1" s="39"/>
      <c r="F1" s="80" t="s">
        <v>51</v>
      </c>
      <c r="G1" s="80"/>
      <c r="H1" s="80"/>
      <c r="I1" s="80"/>
      <c r="J1" s="80"/>
      <c r="K1" s="80"/>
      <c r="L1" s="80"/>
    </row>
    <row r="2" spans="3:12" ht="12.75">
      <c r="C2" s="39"/>
      <c r="D2" s="39"/>
      <c r="E2" s="80" t="s">
        <v>0</v>
      </c>
      <c r="F2" s="80"/>
      <c r="G2" s="80"/>
      <c r="H2" s="80"/>
      <c r="I2" s="80"/>
      <c r="J2" s="80"/>
      <c r="K2" s="80"/>
      <c r="L2" s="80"/>
    </row>
    <row r="3" spans="3:12" ht="12.75">
      <c r="C3" s="39"/>
      <c r="D3" s="39"/>
      <c r="E3" s="80" t="s">
        <v>52</v>
      </c>
      <c r="F3" s="80"/>
      <c r="G3" s="80"/>
      <c r="H3" s="80"/>
      <c r="I3" s="80"/>
      <c r="J3" s="80"/>
      <c r="K3" s="80"/>
      <c r="L3" s="80"/>
    </row>
    <row r="4" spans="3:12" ht="12.75">
      <c r="C4" s="80" t="s">
        <v>53</v>
      </c>
      <c r="D4" s="80"/>
      <c r="E4" s="80"/>
      <c r="F4" s="80"/>
      <c r="G4" s="80"/>
      <c r="H4" s="80"/>
      <c r="I4" s="80"/>
      <c r="J4" s="80"/>
      <c r="K4" s="60"/>
      <c r="L4" s="60"/>
    </row>
    <row r="5" spans="3:12" ht="12.75">
      <c r="C5" s="39"/>
      <c r="D5" s="39"/>
      <c r="E5" s="61"/>
      <c r="F5" s="60"/>
      <c r="G5" s="60"/>
      <c r="H5" s="66" t="s">
        <v>55</v>
      </c>
      <c r="I5" s="60"/>
      <c r="J5" s="66" t="s">
        <v>56</v>
      </c>
      <c r="K5" s="60"/>
      <c r="L5" s="60"/>
    </row>
    <row r="6" spans="1:12" ht="15.75">
      <c r="A6" s="81" t="s">
        <v>16</v>
      </c>
      <c r="B6" s="81"/>
      <c r="C6" s="81"/>
      <c r="D6" s="81"/>
      <c r="E6" s="81"/>
      <c r="F6" s="81"/>
      <c r="G6" s="81"/>
      <c r="H6" s="81"/>
      <c r="I6" s="81"/>
      <c r="J6" s="46"/>
      <c r="K6" s="2"/>
      <c r="L6" s="2"/>
    </row>
    <row r="7" spans="1:12" ht="29.25" customHeight="1">
      <c r="A7" s="49"/>
      <c r="B7" s="48" t="s">
        <v>1</v>
      </c>
      <c r="C7" s="48" t="s">
        <v>2</v>
      </c>
      <c r="D7" s="48" t="s">
        <v>3</v>
      </c>
      <c r="E7" s="49">
        <v>2018</v>
      </c>
      <c r="F7" s="49">
        <v>2019</v>
      </c>
      <c r="G7" s="49">
        <v>2020</v>
      </c>
      <c r="H7" s="49">
        <v>2021</v>
      </c>
      <c r="I7" s="49">
        <v>2022</v>
      </c>
      <c r="J7" s="49">
        <v>2023</v>
      </c>
      <c r="K7" s="4">
        <v>2024</v>
      </c>
      <c r="L7" s="19"/>
    </row>
    <row r="8" spans="1:12" ht="31.5" customHeight="1" thickBot="1">
      <c r="A8" s="79" t="s">
        <v>54</v>
      </c>
      <c r="B8" s="79"/>
      <c r="C8" s="79"/>
      <c r="D8" s="79"/>
      <c r="E8" s="79"/>
      <c r="F8" s="79"/>
      <c r="G8" s="79"/>
      <c r="H8" s="79"/>
      <c r="I8" s="79"/>
      <c r="J8" s="47"/>
      <c r="K8" s="17"/>
      <c r="L8" s="82" t="s">
        <v>4</v>
      </c>
    </row>
    <row r="9" spans="1:12" ht="15.75" customHeight="1" thickBot="1">
      <c r="A9" s="76" t="s">
        <v>15</v>
      </c>
      <c r="B9" s="78" t="s">
        <v>27</v>
      </c>
      <c r="C9" s="52" t="s">
        <v>19</v>
      </c>
      <c r="D9" s="14">
        <f>E9+F9+G9+H9+I9+J9+K9</f>
        <v>13466.239999999998</v>
      </c>
      <c r="E9" s="14">
        <f aca="true" t="shared" si="0" ref="E9:K9">E10+E11+E12</f>
        <v>5132</v>
      </c>
      <c r="F9" s="14">
        <f t="shared" si="0"/>
        <v>2217.399</v>
      </c>
      <c r="G9" s="14">
        <f t="shared" si="0"/>
        <v>3136.935</v>
      </c>
      <c r="H9" s="14">
        <f t="shared" si="0"/>
        <v>2979.906</v>
      </c>
      <c r="I9" s="14">
        <f t="shared" si="0"/>
        <v>0</v>
      </c>
      <c r="J9" s="14">
        <f t="shared" si="0"/>
        <v>0</v>
      </c>
      <c r="K9" s="20">
        <f t="shared" si="0"/>
        <v>0</v>
      </c>
      <c r="L9" s="83"/>
    </row>
    <row r="10" spans="1:12" ht="12.75" customHeight="1">
      <c r="A10" s="76"/>
      <c r="B10" s="78"/>
      <c r="C10" s="52" t="s">
        <v>18</v>
      </c>
      <c r="D10" s="14">
        <f aca="true" t="shared" si="1" ref="D10:D62">E10+F10+G10+H10+I10+J10+K10</f>
        <v>3541.1</v>
      </c>
      <c r="E10" s="14">
        <f>E13+E16+E19+E22</f>
        <v>3541.1</v>
      </c>
      <c r="F10" s="14">
        <f>F13+F16+F19+F22+F25</f>
        <v>0</v>
      </c>
      <c r="G10" s="14">
        <f>G13+G16+G19+G22+G25</f>
        <v>0</v>
      </c>
      <c r="H10" s="14">
        <v>0</v>
      </c>
      <c r="I10" s="14">
        <f>I11+I12+I13</f>
        <v>0</v>
      </c>
      <c r="J10" s="14">
        <f>J11+J12+J13</f>
        <v>0</v>
      </c>
      <c r="K10" s="20">
        <f>K11+K12+K13</f>
        <v>0</v>
      </c>
      <c r="L10" s="83"/>
    </row>
    <row r="11" spans="1:12" ht="15" customHeight="1" thickBot="1">
      <c r="A11" s="76"/>
      <c r="B11" s="78"/>
      <c r="C11" s="52" t="s">
        <v>5</v>
      </c>
      <c r="D11" s="14">
        <f t="shared" si="1"/>
        <v>8551.254</v>
      </c>
      <c r="E11" s="14">
        <f>E14+E17+E20+E23</f>
        <v>1431.8000000000002</v>
      </c>
      <c r="F11" s="14">
        <f>F14+F17+F20+F23+F26</f>
        <v>2146.442</v>
      </c>
      <c r="G11" s="14">
        <f>G29</f>
        <v>2823.277</v>
      </c>
      <c r="H11" s="14">
        <f aca="true" t="shared" si="2" ref="H11:K12">H31+H33</f>
        <v>2149.7349999999997</v>
      </c>
      <c r="I11" s="14">
        <f t="shared" si="2"/>
        <v>0</v>
      </c>
      <c r="J11" s="14">
        <f t="shared" si="2"/>
        <v>0</v>
      </c>
      <c r="K11" s="29">
        <f t="shared" si="2"/>
        <v>0</v>
      </c>
      <c r="L11" s="83"/>
    </row>
    <row r="12" spans="1:12" ht="15.75" customHeight="1" thickBot="1">
      <c r="A12" s="76"/>
      <c r="B12" s="78"/>
      <c r="C12" s="52" t="s">
        <v>6</v>
      </c>
      <c r="D12" s="14">
        <f t="shared" si="1"/>
        <v>1373.886</v>
      </c>
      <c r="E12" s="14">
        <f>E15+E18+E21+E24</f>
        <v>159.1</v>
      </c>
      <c r="F12" s="14">
        <f>F15+F18+F21+F24+F27+F28</f>
        <v>70.957</v>
      </c>
      <c r="G12" s="14">
        <f>G30+G34</f>
        <v>313.65799999999996</v>
      </c>
      <c r="H12" s="14">
        <f t="shared" si="2"/>
        <v>830.171</v>
      </c>
      <c r="I12" s="14">
        <f t="shared" si="2"/>
        <v>0</v>
      </c>
      <c r="J12" s="14">
        <f t="shared" si="2"/>
        <v>0</v>
      </c>
      <c r="K12" s="29">
        <f t="shared" si="2"/>
        <v>0</v>
      </c>
      <c r="L12" s="83"/>
    </row>
    <row r="13" spans="1:12" ht="16.5" customHeight="1" hidden="1" thickBot="1">
      <c r="A13" s="62"/>
      <c r="B13" s="77" t="s">
        <v>8</v>
      </c>
      <c r="C13" s="54" t="s">
        <v>18</v>
      </c>
      <c r="D13" s="14">
        <f t="shared" si="1"/>
        <v>1548.2</v>
      </c>
      <c r="E13" s="63">
        <v>1548.2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5">
        <v>0</v>
      </c>
      <c r="L13" s="83"/>
    </row>
    <row r="14" spans="1:13" ht="15" customHeight="1" hidden="1" thickBot="1">
      <c r="A14" s="64" t="s">
        <v>7</v>
      </c>
      <c r="B14" s="77"/>
      <c r="C14" s="54" t="s">
        <v>5</v>
      </c>
      <c r="D14" s="14">
        <f t="shared" si="1"/>
        <v>626</v>
      </c>
      <c r="E14" s="6">
        <v>626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5">
        <v>0</v>
      </c>
      <c r="L14" s="83"/>
      <c r="M14" s="1"/>
    </row>
    <row r="15" spans="1:12" ht="18" customHeight="1" hidden="1" thickBot="1">
      <c r="A15" s="64"/>
      <c r="B15" s="77"/>
      <c r="C15" s="54" t="s">
        <v>6</v>
      </c>
      <c r="D15" s="14">
        <f t="shared" si="1"/>
        <v>69.6</v>
      </c>
      <c r="E15" s="6">
        <v>69.6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5">
        <v>0</v>
      </c>
      <c r="L15" s="83"/>
    </row>
    <row r="16" spans="1:12" ht="19.5" customHeight="1" hidden="1" thickBot="1" thickTop="1">
      <c r="A16" s="64"/>
      <c r="B16" s="77" t="s">
        <v>10</v>
      </c>
      <c r="C16" s="54" t="s">
        <v>18</v>
      </c>
      <c r="D16" s="14">
        <f t="shared" si="1"/>
        <v>305.4</v>
      </c>
      <c r="E16" s="6">
        <v>305.4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5">
        <v>0</v>
      </c>
      <c r="L16" s="83"/>
    </row>
    <row r="17" spans="1:12" ht="14.25" customHeight="1" hidden="1" thickBot="1">
      <c r="A17" s="64" t="s">
        <v>9</v>
      </c>
      <c r="B17" s="77"/>
      <c r="C17" s="54" t="s">
        <v>5</v>
      </c>
      <c r="D17" s="14">
        <f t="shared" si="1"/>
        <v>123.5</v>
      </c>
      <c r="E17" s="6">
        <v>123.5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5">
        <v>0</v>
      </c>
      <c r="L17" s="83"/>
    </row>
    <row r="18" spans="1:12" ht="16.5" customHeight="1" hidden="1" thickBot="1">
      <c r="A18" s="64"/>
      <c r="B18" s="77"/>
      <c r="C18" s="54" t="s">
        <v>6</v>
      </c>
      <c r="D18" s="14">
        <f t="shared" si="1"/>
        <v>13.7</v>
      </c>
      <c r="E18" s="6">
        <v>13.7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5">
        <v>0</v>
      </c>
      <c r="L18" s="83"/>
    </row>
    <row r="19" spans="1:12" ht="20.25" customHeight="1" hidden="1" thickBot="1" thickTop="1">
      <c r="A19" s="67" t="s">
        <v>11</v>
      </c>
      <c r="B19" s="77" t="s">
        <v>12</v>
      </c>
      <c r="C19" s="54" t="s">
        <v>18</v>
      </c>
      <c r="D19" s="14">
        <f t="shared" si="1"/>
        <v>333.1</v>
      </c>
      <c r="E19" s="6">
        <v>333.1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5">
        <v>0</v>
      </c>
      <c r="L19" s="83"/>
    </row>
    <row r="20" spans="1:12" ht="13.5" customHeight="1" hidden="1" thickBot="1">
      <c r="A20" s="67"/>
      <c r="B20" s="77"/>
      <c r="C20" s="54" t="s">
        <v>5</v>
      </c>
      <c r="D20" s="14">
        <f t="shared" si="1"/>
        <v>134.7</v>
      </c>
      <c r="E20" s="6">
        <v>134.7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5">
        <v>0</v>
      </c>
      <c r="L20" s="83"/>
    </row>
    <row r="21" spans="1:12" ht="18.75" customHeight="1" hidden="1" thickBot="1">
      <c r="A21" s="67"/>
      <c r="B21" s="77"/>
      <c r="C21" s="54" t="s">
        <v>6</v>
      </c>
      <c r="D21" s="14">
        <f t="shared" si="1"/>
        <v>15</v>
      </c>
      <c r="E21" s="6">
        <v>15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5">
        <v>0</v>
      </c>
      <c r="L21" s="83"/>
    </row>
    <row r="22" spans="1:12" ht="16.5" customHeight="1" hidden="1" thickBot="1" thickTop="1">
      <c r="A22" s="64" t="s">
        <v>13</v>
      </c>
      <c r="B22" s="77" t="s">
        <v>14</v>
      </c>
      <c r="C22" s="54" t="s">
        <v>18</v>
      </c>
      <c r="D22" s="14">
        <f t="shared" si="1"/>
        <v>1354.4</v>
      </c>
      <c r="E22" s="6">
        <v>1354.4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5">
        <v>0</v>
      </c>
      <c r="L22" s="83"/>
    </row>
    <row r="23" spans="1:12" ht="15" customHeight="1" hidden="1" thickBot="1">
      <c r="A23" s="64"/>
      <c r="B23" s="77"/>
      <c r="C23" s="54" t="s">
        <v>5</v>
      </c>
      <c r="D23" s="14">
        <f t="shared" si="1"/>
        <v>547.6</v>
      </c>
      <c r="E23" s="6">
        <v>547.6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5">
        <v>0</v>
      </c>
      <c r="L23" s="83"/>
    </row>
    <row r="24" spans="1:12" ht="18" customHeight="1" hidden="1" thickBot="1">
      <c r="A24" s="64"/>
      <c r="B24" s="77"/>
      <c r="C24" s="54" t="s">
        <v>6</v>
      </c>
      <c r="D24" s="14">
        <f t="shared" si="1"/>
        <v>60.8</v>
      </c>
      <c r="E24" s="6">
        <v>60.8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5">
        <v>0</v>
      </c>
      <c r="L24" s="83"/>
    </row>
    <row r="25" spans="1:12" ht="18" customHeight="1" hidden="1" thickBot="1" thickTop="1">
      <c r="A25" s="67" t="s">
        <v>26</v>
      </c>
      <c r="B25" s="77" t="s">
        <v>28</v>
      </c>
      <c r="C25" s="54" t="s">
        <v>18</v>
      </c>
      <c r="D25" s="14">
        <f t="shared" si="1"/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5">
        <v>0</v>
      </c>
      <c r="L25" s="83"/>
    </row>
    <row r="26" spans="1:12" ht="14.25" customHeight="1" hidden="1" thickBot="1" thickTop="1">
      <c r="A26" s="67"/>
      <c r="B26" s="77"/>
      <c r="C26" s="54" t="s">
        <v>5</v>
      </c>
      <c r="D26" s="14">
        <f t="shared" si="1"/>
        <v>2146.442</v>
      </c>
      <c r="E26" s="63">
        <v>0</v>
      </c>
      <c r="F26" s="6">
        <v>2146.442</v>
      </c>
      <c r="G26" s="63">
        <v>0</v>
      </c>
      <c r="H26" s="63">
        <v>0</v>
      </c>
      <c r="I26" s="63">
        <v>0</v>
      </c>
      <c r="J26" s="63">
        <v>0</v>
      </c>
      <c r="K26" s="5">
        <v>0</v>
      </c>
      <c r="L26" s="83"/>
    </row>
    <row r="27" spans="1:12" ht="18" customHeight="1" hidden="1" thickBot="1">
      <c r="A27" s="67"/>
      <c r="B27" s="77"/>
      <c r="C27" s="54" t="s">
        <v>6</v>
      </c>
      <c r="D27" s="14">
        <f t="shared" si="1"/>
        <v>70.957</v>
      </c>
      <c r="E27" s="63">
        <v>0</v>
      </c>
      <c r="F27" s="6">
        <v>70.957</v>
      </c>
      <c r="G27" s="63">
        <v>0</v>
      </c>
      <c r="H27" s="63">
        <v>0</v>
      </c>
      <c r="I27" s="63">
        <v>0</v>
      </c>
      <c r="J27" s="63">
        <v>0</v>
      </c>
      <c r="K27" s="5">
        <v>0</v>
      </c>
      <c r="L27" s="83"/>
    </row>
    <row r="28" spans="1:12" ht="31.5" customHeight="1" hidden="1" thickBot="1">
      <c r="A28" s="64" t="s">
        <v>31</v>
      </c>
      <c r="B28" s="55" t="s">
        <v>32</v>
      </c>
      <c r="C28" s="54" t="s">
        <v>6</v>
      </c>
      <c r="D28" s="14">
        <f t="shared" si="1"/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5">
        <v>0</v>
      </c>
      <c r="L28" s="83"/>
    </row>
    <row r="29" spans="1:12" ht="18" customHeight="1">
      <c r="A29" s="67" t="s">
        <v>38</v>
      </c>
      <c r="B29" s="77" t="s">
        <v>39</v>
      </c>
      <c r="C29" s="54" t="s">
        <v>5</v>
      </c>
      <c r="D29" s="14">
        <f t="shared" si="1"/>
        <v>2823.277</v>
      </c>
      <c r="E29" s="63">
        <v>0</v>
      </c>
      <c r="F29" s="63">
        <v>0</v>
      </c>
      <c r="G29" s="6">
        <v>2823.277</v>
      </c>
      <c r="H29" s="63">
        <v>0</v>
      </c>
      <c r="I29" s="63">
        <v>0</v>
      </c>
      <c r="J29" s="63">
        <v>0</v>
      </c>
      <c r="K29" s="5">
        <v>0</v>
      </c>
      <c r="L29" s="83"/>
    </row>
    <row r="30" spans="1:12" ht="15" customHeight="1">
      <c r="A30" s="67"/>
      <c r="B30" s="77"/>
      <c r="C30" s="54" t="s">
        <v>41</v>
      </c>
      <c r="D30" s="14">
        <f t="shared" si="1"/>
        <v>308.698</v>
      </c>
      <c r="E30" s="63">
        <v>0</v>
      </c>
      <c r="F30" s="63">
        <v>0</v>
      </c>
      <c r="G30" s="6">
        <f>308.698</f>
        <v>308.698</v>
      </c>
      <c r="H30" s="63">
        <v>0</v>
      </c>
      <c r="I30" s="63">
        <v>0</v>
      </c>
      <c r="J30" s="63">
        <v>0</v>
      </c>
      <c r="K30" s="5">
        <v>0</v>
      </c>
      <c r="L30" s="83"/>
    </row>
    <row r="31" spans="1:12" ht="19.5" customHeight="1">
      <c r="A31" s="75" t="s">
        <v>40</v>
      </c>
      <c r="B31" s="77" t="s">
        <v>46</v>
      </c>
      <c r="C31" s="54" t="s">
        <v>47</v>
      </c>
      <c r="D31" s="14">
        <f t="shared" si="1"/>
        <v>1720.341</v>
      </c>
      <c r="E31" s="63">
        <v>0</v>
      </c>
      <c r="F31" s="63">
        <v>0</v>
      </c>
      <c r="G31" s="63">
        <v>0</v>
      </c>
      <c r="H31" s="6">
        <v>1720.341</v>
      </c>
      <c r="I31" s="63">
        <v>0</v>
      </c>
      <c r="J31" s="63">
        <v>0</v>
      </c>
      <c r="K31" s="5">
        <v>0</v>
      </c>
      <c r="L31" s="83"/>
    </row>
    <row r="32" spans="1:12" ht="17.25" customHeight="1">
      <c r="A32" s="75"/>
      <c r="B32" s="77"/>
      <c r="C32" s="54" t="s">
        <v>6</v>
      </c>
      <c r="D32" s="14">
        <f t="shared" si="1"/>
        <v>249.071</v>
      </c>
      <c r="E32" s="63">
        <v>0</v>
      </c>
      <c r="F32" s="63">
        <v>0</v>
      </c>
      <c r="G32" s="63">
        <v>0</v>
      </c>
      <c r="H32" s="6">
        <v>249.071</v>
      </c>
      <c r="I32" s="63">
        <v>0</v>
      </c>
      <c r="J32" s="63">
        <v>0</v>
      </c>
      <c r="K32" s="5">
        <v>0</v>
      </c>
      <c r="L32" s="83"/>
    </row>
    <row r="33" spans="1:12" ht="15.75" customHeight="1">
      <c r="A33" s="75" t="s">
        <v>48</v>
      </c>
      <c r="B33" s="77" t="s">
        <v>49</v>
      </c>
      <c r="C33" s="54" t="s">
        <v>47</v>
      </c>
      <c r="D33" s="14">
        <f t="shared" si="1"/>
        <v>429.394</v>
      </c>
      <c r="E33" s="63">
        <v>0</v>
      </c>
      <c r="F33" s="63">
        <v>0</v>
      </c>
      <c r="G33" s="63">
        <v>0</v>
      </c>
      <c r="H33" s="6">
        <v>429.394</v>
      </c>
      <c r="I33" s="63">
        <v>0</v>
      </c>
      <c r="J33" s="63">
        <v>0</v>
      </c>
      <c r="K33" s="5">
        <v>0</v>
      </c>
      <c r="L33" s="83"/>
    </row>
    <row r="34" spans="1:12" ht="15.75" customHeight="1" thickBot="1">
      <c r="A34" s="75"/>
      <c r="B34" s="77"/>
      <c r="C34" s="54" t="s">
        <v>6</v>
      </c>
      <c r="D34" s="14">
        <f t="shared" si="1"/>
        <v>586.0600000000001</v>
      </c>
      <c r="E34" s="63">
        <v>0</v>
      </c>
      <c r="F34" s="63">
        <v>0</v>
      </c>
      <c r="G34" s="6">
        <v>4.96</v>
      </c>
      <c r="H34" s="6">
        <v>581.1</v>
      </c>
      <c r="I34" s="63">
        <v>0</v>
      </c>
      <c r="J34" s="63">
        <v>0</v>
      </c>
      <c r="K34" s="5">
        <v>0</v>
      </c>
      <c r="L34" s="83"/>
    </row>
    <row r="35" spans="1:12" ht="13.5" customHeight="1">
      <c r="A35" s="76" t="s">
        <v>20</v>
      </c>
      <c r="B35" s="78" t="s">
        <v>21</v>
      </c>
      <c r="C35" s="52" t="s">
        <v>19</v>
      </c>
      <c r="D35" s="14">
        <f t="shared" si="1"/>
        <v>39603.02999999999</v>
      </c>
      <c r="E35" s="9">
        <f aca="true" t="shared" si="3" ref="E35:K35">E36+E37+E38</f>
        <v>17507.8</v>
      </c>
      <c r="F35" s="9">
        <f t="shared" si="3"/>
        <v>7676.383</v>
      </c>
      <c r="G35" s="9">
        <f t="shared" si="3"/>
        <v>7702.2</v>
      </c>
      <c r="H35" s="9">
        <f t="shared" si="3"/>
        <v>6716.647</v>
      </c>
      <c r="I35" s="9">
        <f t="shared" si="3"/>
        <v>0</v>
      </c>
      <c r="J35" s="9">
        <f t="shared" si="3"/>
        <v>0</v>
      </c>
      <c r="K35" s="22">
        <f t="shared" si="3"/>
        <v>0</v>
      </c>
      <c r="L35" s="83"/>
    </row>
    <row r="36" spans="1:12" ht="14.25" customHeight="1">
      <c r="A36" s="76"/>
      <c r="B36" s="78"/>
      <c r="C36" s="52" t="s">
        <v>18</v>
      </c>
      <c r="D36" s="14">
        <f t="shared" si="1"/>
        <v>23619.227</v>
      </c>
      <c r="E36" s="9">
        <f>E39+E42</f>
        <v>3980</v>
      </c>
      <c r="F36" s="9">
        <f>F39+F42+F45+F48</f>
        <v>7099.8189999999995</v>
      </c>
      <c r="G36" s="9">
        <f>G52</f>
        <v>6437.195</v>
      </c>
      <c r="H36" s="9">
        <f>H39+H42+H45+H48+H52</f>
        <v>6102.213</v>
      </c>
      <c r="I36" s="9">
        <f>I39+I42+I45+I48+I52</f>
        <v>0</v>
      </c>
      <c r="J36" s="9">
        <f>J39+J42+J45+J48+J52</f>
        <v>0</v>
      </c>
      <c r="K36" s="23">
        <f>K39+K42+K45+K48+K52</f>
        <v>0</v>
      </c>
      <c r="L36" s="83"/>
    </row>
    <row r="37" spans="1:12" ht="17.25" customHeight="1">
      <c r="A37" s="76"/>
      <c r="B37" s="78"/>
      <c r="C37" s="52" t="s">
        <v>5</v>
      </c>
      <c r="D37" s="14">
        <f t="shared" si="1"/>
        <v>13110.204000000002</v>
      </c>
      <c r="E37" s="9">
        <f>E40+E43</f>
        <v>13043.7</v>
      </c>
      <c r="F37" s="9">
        <f>F40+F43+F46+F49</f>
        <v>66.50399999999999</v>
      </c>
      <c r="G37" s="9">
        <f>G39+G42+G45+G48</f>
        <v>0</v>
      </c>
      <c r="H37" s="9">
        <v>0</v>
      </c>
      <c r="I37" s="9">
        <f>I40+I43+I46+I49</f>
        <v>0</v>
      </c>
      <c r="J37" s="9">
        <f>J40+J43+J46+J49</f>
        <v>0</v>
      </c>
      <c r="K37" s="23">
        <f>K40+K43+K46+K49</f>
        <v>0</v>
      </c>
      <c r="L37" s="83"/>
    </row>
    <row r="38" spans="1:12" ht="14.25" customHeight="1">
      <c r="A38" s="76"/>
      <c r="B38" s="78"/>
      <c r="C38" s="52" t="s">
        <v>6</v>
      </c>
      <c r="D38" s="14">
        <f t="shared" si="1"/>
        <v>2873.599</v>
      </c>
      <c r="E38" s="9">
        <f>E41+E44</f>
        <v>484.09999999999997</v>
      </c>
      <c r="F38" s="9">
        <f>F41+F44+F47+F50</f>
        <v>510.06</v>
      </c>
      <c r="G38" s="9">
        <f>G51+G53</f>
        <v>1265.005</v>
      </c>
      <c r="H38" s="9">
        <f>H51+H53</f>
        <v>614.4340000000002</v>
      </c>
      <c r="I38" s="9">
        <f>I41+I44+I47+I50+I51+I53</f>
        <v>0</v>
      </c>
      <c r="J38" s="9">
        <f>J41+J44+J47+J50+J51+J53</f>
        <v>0</v>
      </c>
      <c r="K38" s="23">
        <f>K41+K44+K47+K50+K51+K53</f>
        <v>0</v>
      </c>
      <c r="L38" s="83"/>
    </row>
    <row r="39" spans="1:12" ht="15.75" customHeight="1" hidden="1" thickBot="1">
      <c r="A39" s="67" t="s">
        <v>22</v>
      </c>
      <c r="B39" s="77" t="s">
        <v>23</v>
      </c>
      <c r="C39" s="54" t="s">
        <v>18</v>
      </c>
      <c r="D39" s="14">
        <f t="shared" si="1"/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8">
        <v>0</v>
      </c>
      <c r="L39" s="83"/>
    </row>
    <row r="40" spans="1:12" ht="14.25" customHeight="1" hidden="1" thickBot="1">
      <c r="A40" s="67"/>
      <c r="B40" s="77"/>
      <c r="C40" s="54" t="s">
        <v>5</v>
      </c>
      <c r="D40" s="14">
        <f t="shared" si="1"/>
        <v>2429.7</v>
      </c>
      <c r="E40" s="6">
        <v>2429.7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1">
        <v>0</v>
      </c>
      <c r="L40" s="83"/>
    </row>
    <row r="41" spans="1:12" ht="17.25" customHeight="1" hidden="1" thickBot="1">
      <c r="A41" s="67"/>
      <c r="B41" s="77"/>
      <c r="C41" s="54" t="s">
        <v>6</v>
      </c>
      <c r="D41" s="14">
        <f t="shared" si="1"/>
        <v>7.7</v>
      </c>
      <c r="E41" s="6">
        <v>7.7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7">
        <v>0</v>
      </c>
      <c r="L41" s="83"/>
    </row>
    <row r="42" spans="1:12" ht="18.75" customHeight="1" hidden="1" thickBot="1" thickTop="1">
      <c r="A42" s="75" t="s">
        <v>17</v>
      </c>
      <c r="B42" s="77" t="s">
        <v>24</v>
      </c>
      <c r="C42" s="54" t="s">
        <v>18</v>
      </c>
      <c r="D42" s="14">
        <f t="shared" si="1"/>
        <v>8554.846</v>
      </c>
      <c r="E42" s="6">
        <v>3980</v>
      </c>
      <c r="F42" s="6">
        <v>4574.846</v>
      </c>
      <c r="G42" s="6">
        <v>0</v>
      </c>
      <c r="H42" s="6">
        <v>0</v>
      </c>
      <c r="I42" s="6">
        <v>0</v>
      </c>
      <c r="J42" s="6">
        <v>0</v>
      </c>
      <c r="K42" s="7">
        <v>0</v>
      </c>
      <c r="L42" s="83"/>
    </row>
    <row r="43" spans="1:12" ht="16.5" customHeight="1" hidden="1" thickBot="1" thickTop="1">
      <c r="A43" s="75"/>
      <c r="B43" s="77"/>
      <c r="C43" s="54" t="s">
        <v>5</v>
      </c>
      <c r="D43" s="14">
        <f t="shared" si="1"/>
        <v>10656.852</v>
      </c>
      <c r="E43" s="6">
        <v>10614</v>
      </c>
      <c r="F43" s="6">
        <v>42.852</v>
      </c>
      <c r="G43" s="6">
        <v>0</v>
      </c>
      <c r="H43" s="6">
        <v>0</v>
      </c>
      <c r="I43" s="6">
        <v>0</v>
      </c>
      <c r="J43" s="6">
        <v>0</v>
      </c>
      <c r="K43" s="7">
        <v>0</v>
      </c>
      <c r="L43" s="83"/>
    </row>
    <row r="44" spans="1:12" ht="17.25" customHeight="1" hidden="1" thickBot="1" thickTop="1">
      <c r="A44" s="75"/>
      <c r="B44" s="77"/>
      <c r="C44" s="54" t="s">
        <v>6</v>
      </c>
      <c r="D44" s="14">
        <f t="shared" si="1"/>
        <v>624.1659999999999</v>
      </c>
      <c r="E44" s="6">
        <v>476.4</v>
      </c>
      <c r="F44" s="6">
        <v>147.766</v>
      </c>
      <c r="G44" s="6">
        <v>0</v>
      </c>
      <c r="H44" s="6">
        <v>0</v>
      </c>
      <c r="I44" s="6">
        <v>0</v>
      </c>
      <c r="J44" s="6">
        <v>0</v>
      </c>
      <c r="K44" s="7">
        <v>0</v>
      </c>
      <c r="L44" s="83"/>
    </row>
    <row r="45" spans="1:12" ht="18.75" customHeight="1" hidden="1" thickBot="1" thickTop="1">
      <c r="A45" s="75" t="s">
        <v>29</v>
      </c>
      <c r="B45" s="77" t="s">
        <v>30</v>
      </c>
      <c r="C45" s="54" t="s">
        <v>18</v>
      </c>
      <c r="D45" s="14">
        <f t="shared" si="1"/>
        <v>1799.068</v>
      </c>
      <c r="E45" s="6">
        <v>0</v>
      </c>
      <c r="F45" s="6">
        <v>1799.068</v>
      </c>
      <c r="G45" s="6">
        <v>0</v>
      </c>
      <c r="H45" s="6">
        <v>0</v>
      </c>
      <c r="I45" s="6">
        <v>0</v>
      </c>
      <c r="J45" s="6">
        <v>0</v>
      </c>
      <c r="K45" s="7">
        <v>0</v>
      </c>
      <c r="L45" s="83"/>
    </row>
    <row r="46" spans="1:12" ht="14.25" customHeight="1" hidden="1" thickBot="1" thickTop="1">
      <c r="A46" s="75"/>
      <c r="B46" s="77"/>
      <c r="C46" s="54" t="s">
        <v>5</v>
      </c>
      <c r="D46" s="14">
        <f t="shared" si="1"/>
        <v>16.852</v>
      </c>
      <c r="E46" s="6">
        <v>0</v>
      </c>
      <c r="F46" s="6">
        <v>16.852</v>
      </c>
      <c r="G46" s="6">
        <v>0</v>
      </c>
      <c r="H46" s="6">
        <v>0</v>
      </c>
      <c r="I46" s="6">
        <v>0</v>
      </c>
      <c r="J46" s="6">
        <v>0</v>
      </c>
      <c r="K46" s="7">
        <v>0</v>
      </c>
      <c r="L46" s="83"/>
    </row>
    <row r="47" spans="1:12" ht="18" customHeight="1" hidden="1" thickBot="1" thickTop="1">
      <c r="A47" s="75"/>
      <c r="B47" s="77"/>
      <c r="C47" s="54" t="s">
        <v>6</v>
      </c>
      <c r="D47" s="14">
        <f t="shared" si="1"/>
        <v>103.11200000000001</v>
      </c>
      <c r="E47" s="6">
        <v>0</v>
      </c>
      <c r="F47" s="6">
        <f>58.109+36.603+8.4</f>
        <v>103.11200000000001</v>
      </c>
      <c r="G47" s="6">
        <v>0</v>
      </c>
      <c r="H47" s="6">
        <v>0</v>
      </c>
      <c r="I47" s="6">
        <v>0</v>
      </c>
      <c r="J47" s="6">
        <v>0</v>
      </c>
      <c r="K47" s="7">
        <v>0</v>
      </c>
      <c r="L47" s="83"/>
    </row>
    <row r="48" spans="1:12" ht="24.75" customHeight="1" hidden="1" thickBot="1" thickTop="1">
      <c r="A48" s="75" t="s">
        <v>34</v>
      </c>
      <c r="B48" s="77" t="s">
        <v>35</v>
      </c>
      <c r="C48" s="54" t="s">
        <v>18</v>
      </c>
      <c r="D48" s="14">
        <f t="shared" si="1"/>
        <v>725.905</v>
      </c>
      <c r="E48" s="6">
        <v>0</v>
      </c>
      <c r="F48" s="6">
        <v>725.905</v>
      </c>
      <c r="G48" s="6">
        <v>0</v>
      </c>
      <c r="H48" s="6">
        <v>0</v>
      </c>
      <c r="I48" s="6">
        <v>0</v>
      </c>
      <c r="J48" s="6">
        <v>0</v>
      </c>
      <c r="K48" s="7">
        <v>0</v>
      </c>
      <c r="L48" s="83"/>
    </row>
    <row r="49" spans="1:12" ht="24.75" customHeight="1" hidden="1" thickBot="1" thickTop="1">
      <c r="A49" s="75"/>
      <c r="B49" s="77"/>
      <c r="C49" s="54" t="s">
        <v>5</v>
      </c>
      <c r="D49" s="14">
        <f t="shared" si="1"/>
        <v>6.8</v>
      </c>
      <c r="E49" s="6">
        <v>0</v>
      </c>
      <c r="F49" s="6">
        <v>6.8</v>
      </c>
      <c r="G49" s="6">
        <v>0</v>
      </c>
      <c r="H49" s="6">
        <v>0</v>
      </c>
      <c r="I49" s="6">
        <v>0</v>
      </c>
      <c r="J49" s="6">
        <v>0</v>
      </c>
      <c r="K49" s="7">
        <v>0</v>
      </c>
      <c r="L49" s="83"/>
    </row>
    <row r="50" spans="1:12" ht="23.25" customHeight="1" hidden="1" thickBot="1" thickTop="1">
      <c r="A50" s="75"/>
      <c r="B50" s="77"/>
      <c r="C50" s="54" t="s">
        <v>6</v>
      </c>
      <c r="D50" s="14">
        <f t="shared" si="1"/>
        <v>259.182</v>
      </c>
      <c r="E50" s="6">
        <v>0</v>
      </c>
      <c r="F50" s="6">
        <f>23.447+128.159+107.576</f>
        <v>259.182</v>
      </c>
      <c r="G50" s="6">
        <v>0</v>
      </c>
      <c r="H50" s="6">
        <v>0</v>
      </c>
      <c r="I50" s="6">
        <v>0</v>
      </c>
      <c r="J50" s="6">
        <v>0</v>
      </c>
      <c r="K50" s="7">
        <v>0</v>
      </c>
      <c r="L50" s="83"/>
    </row>
    <row r="51" spans="1:12" ht="39.75" customHeight="1" thickBot="1">
      <c r="A51" s="65" t="s">
        <v>42</v>
      </c>
      <c r="B51" s="55" t="s">
        <v>43</v>
      </c>
      <c r="C51" s="56" t="s">
        <v>6</v>
      </c>
      <c r="D51" s="14">
        <f t="shared" si="1"/>
        <v>770</v>
      </c>
      <c r="E51" s="6">
        <v>0</v>
      </c>
      <c r="F51" s="6">
        <v>0</v>
      </c>
      <c r="G51" s="6">
        <f>300+270</f>
        <v>570</v>
      </c>
      <c r="H51" s="6">
        <f>280-80</f>
        <v>200</v>
      </c>
      <c r="I51" s="6">
        <v>0</v>
      </c>
      <c r="J51" s="6">
        <v>0</v>
      </c>
      <c r="K51" s="7">
        <v>0</v>
      </c>
      <c r="L51" s="83"/>
    </row>
    <row r="52" spans="1:12" ht="15.75" customHeight="1" thickBot="1" thickTop="1">
      <c r="A52" s="75" t="s">
        <v>44</v>
      </c>
      <c r="B52" s="77" t="s">
        <v>45</v>
      </c>
      <c r="C52" s="54" t="s">
        <v>18</v>
      </c>
      <c r="D52" s="14">
        <f t="shared" si="1"/>
        <v>12539.408</v>
      </c>
      <c r="E52" s="6">
        <v>0</v>
      </c>
      <c r="F52" s="6">
        <v>0</v>
      </c>
      <c r="G52" s="6">
        <v>6437.195</v>
      </c>
      <c r="H52" s="6">
        <v>6102.213</v>
      </c>
      <c r="I52" s="6">
        <v>0</v>
      </c>
      <c r="J52" s="6">
        <v>0</v>
      </c>
      <c r="K52" s="7">
        <v>0</v>
      </c>
      <c r="L52" s="83"/>
    </row>
    <row r="53" spans="1:12" ht="17.25" customHeight="1" thickBot="1" thickTop="1">
      <c r="A53" s="75"/>
      <c r="B53" s="77"/>
      <c r="C53" s="54" t="s">
        <v>6</v>
      </c>
      <c r="D53" s="14">
        <f t="shared" si="1"/>
        <v>1109.4390000000003</v>
      </c>
      <c r="E53" s="6">
        <v>0</v>
      </c>
      <c r="F53" s="6">
        <v>0</v>
      </c>
      <c r="G53" s="6">
        <f>205.99+3.12+9+199.999+9.98+57.787+12.913+1.15+178.899+16.167</f>
        <v>695.005</v>
      </c>
      <c r="H53" s="6">
        <f>6516.647-6102.213</f>
        <v>414.4340000000002</v>
      </c>
      <c r="I53" s="6">
        <v>0</v>
      </c>
      <c r="J53" s="6">
        <v>0</v>
      </c>
      <c r="K53" s="7">
        <v>0</v>
      </c>
      <c r="L53" s="83"/>
    </row>
    <row r="54" spans="1:13" ht="14.25" customHeight="1" thickBot="1" thickTop="1">
      <c r="A54" s="68" t="s">
        <v>33</v>
      </c>
      <c r="B54" s="70" t="s">
        <v>50</v>
      </c>
      <c r="C54" s="51" t="s">
        <v>19</v>
      </c>
      <c r="D54" s="13">
        <f t="shared" si="1"/>
        <v>24092.384000000005</v>
      </c>
      <c r="E54" s="10">
        <f>E55+E56+E57</f>
        <v>0</v>
      </c>
      <c r="F54" s="10">
        <f aca="true" t="shared" si="4" ref="F54:K54">F55+F56+F57</f>
        <v>0</v>
      </c>
      <c r="G54" s="10">
        <f t="shared" si="4"/>
        <v>693.951</v>
      </c>
      <c r="H54" s="10">
        <f t="shared" si="4"/>
        <v>1284.9550000000002</v>
      </c>
      <c r="I54" s="10">
        <f t="shared" si="4"/>
        <v>10556.739000000001</v>
      </c>
      <c r="J54" s="10">
        <f t="shared" si="4"/>
        <v>10556.739000000001</v>
      </c>
      <c r="K54" s="22">
        <f t="shared" si="4"/>
        <v>1000</v>
      </c>
      <c r="L54" s="83"/>
      <c r="M54" s="16"/>
    </row>
    <row r="55" spans="1:12" ht="16.5" customHeight="1" thickBot="1">
      <c r="A55" s="68"/>
      <c r="B55" s="70"/>
      <c r="C55" s="52" t="s">
        <v>18</v>
      </c>
      <c r="D55" s="12">
        <f t="shared" si="1"/>
        <v>12029.932</v>
      </c>
      <c r="E55" s="7">
        <v>0</v>
      </c>
      <c r="F55" s="7">
        <v>0</v>
      </c>
      <c r="G55" s="7">
        <v>0</v>
      </c>
      <c r="H55" s="6"/>
      <c r="I55" s="6">
        <v>6014.966</v>
      </c>
      <c r="J55" s="6">
        <v>6014.966</v>
      </c>
      <c r="K55" s="7">
        <v>0</v>
      </c>
      <c r="L55" s="83"/>
    </row>
    <row r="56" spans="1:12" ht="16.5" customHeight="1" thickBot="1" thickTop="1">
      <c r="A56" s="68"/>
      <c r="B56" s="70"/>
      <c r="C56" s="52" t="s">
        <v>5</v>
      </c>
      <c r="D56" s="12">
        <f t="shared" si="1"/>
        <v>7225.136</v>
      </c>
      <c r="E56" s="7">
        <v>0</v>
      </c>
      <c r="F56" s="7">
        <v>0</v>
      </c>
      <c r="G56" s="7">
        <v>0</v>
      </c>
      <c r="H56" s="6">
        <f>2902.957-H11</f>
        <v>753.2220000000002</v>
      </c>
      <c r="I56" s="6">
        <v>3235.957</v>
      </c>
      <c r="J56" s="6">
        <v>3235.957</v>
      </c>
      <c r="K56" s="7">
        <v>0</v>
      </c>
      <c r="L56" s="83"/>
    </row>
    <row r="57" spans="1:12" ht="16.5" customHeight="1" thickBot="1" thickTop="1">
      <c r="A57" s="69"/>
      <c r="B57" s="71"/>
      <c r="C57" s="53" t="s">
        <v>6</v>
      </c>
      <c r="D57" s="12">
        <f t="shared" si="1"/>
        <v>4837.316</v>
      </c>
      <c r="E57" s="24">
        <v>0</v>
      </c>
      <c r="F57" s="24">
        <v>0</v>
      </c>
      <c r="G57" s="24">
        <f>232.398+461.553</f>
        <v>693.951</v>
      </c>
      <c r="H57" s="24">
        <v>531.733</v>
      </c>
      <c r="I57" s="24">
        <v>1305.816</v>
      </c>
      <c r="J57" s="24">
        <v>1305.816</v>
      </c>
      <c r="K57" s="25">
        <v>1000</v>
      </c>
      <c r="L57" s="83"/>
    </row>
    <row r="58" spans="1:12" ht="68.25" customHeight="1" hidden="1" thickBot="1">
      <c r="A58" s="57" t="s">
        <v>36</v>
      </c>
      <c r="B58" s="58" t="s">
        <v>37</v>
      </c>
      <c r="C58" s="58" t="s">
        <v>6</v>
      </c>
      <c r="D58" s="12">
        <f t="shared" si="1"/>
        <v>0</v>
      </c>
      <c r="E58" s="18">
        <f aca="true" t="shared" si="5" ref="E58:K58">F58+G58+H58+I58+J58+K58+L58</f>
        <v>0</v>
      </c>
      <c r="F58" s="18">
        <f t="shared" si="5"/>
        <v>0</v>
      </c>
      <c r="G58" s="18">
        <f t="shared" si="5"/>
        <v>0</v>
      </c>
      <c r="H58" s="18">
        <f t="shared" si="5"/>
        <v>0</v>
      </c>
      <c r="I58" s="18">
        <f t="shared" si="5"/>
        <v>0</v>
      </c>
      <c r="J58" s="18">
        <f t="shared" si="5"/>
        <v>0</v>
      </c>
      <c r="K58" s="26">
        <f t="shared" si="5"/>
        <v>0</v>
      </c>
      <c r="L58" s="83"/>
    </row>
    <row r="59" spans="1:12" ht="15.75" customHeight="1" thickBot="1">
      <c r="A59" s="72"/>
      <c r="B59" s="85" t="s">
        <v>25</v>
      </c>
      <c r="C59" s="50" t="s">
        <v>18</v>
      </c>
      <c r="D59" s="12">
        <f t="shared" si="1"/>
        <v>39190.259000000005</v>
      </c>
      <c r="E59" s="21">
        <f aca="true" t="shared" si="6" ref="E59:F61">E10+E36</f>
        <v>7521.1</v>
      </c>
      <c r="F59" s="21">
        <f t="shared" si="6"/>
        <v>7099.8189999999995</v>
      </c>
      <c r="G59" s="21">
        <f>G10+G36</f>
        <v>6437.195</v>
      </c>
      <c r="H59" s="21">
        <f aca="true" t="shared" si="7" ref="H59:K61">H10+H36+H55</f>
        <v>6102.213</v>
      </c>
      <c r="I59" s="21">
        <f t="shared" si="7"/>
        <v>6014.966</v>
      </c>
      <c r="J59" s="21">
        <f t="shared" si="7"/>
        <v>6014.966</v>
      </c>
      <c r="K59" s="21">
        <f t="shared" si="7"/>
        <v>0</v>
      </c>
      <c r="L59" s="83"/>
    </row>
    <row r="60" spans="1:12" ht="11.25" customHeight="1" thickBot="1">
      <c r="A60" s="73"/>
      <c r="B60" s="86"/>
      <c r="C60" s="52" t="s">
        <v>5</v>
      </c>
      <c r="D60" s="12">
        <f t="shared" si="1"/>
        <v>28886.593999999994</v>
      </c>
      <c r="E60" s="9">
        <f t="shared" si="6"/>
        <v>14475.5</v>
      </c>
      <c r="F60" s="9">
        <f t="shared" si="6"/>
        <v>2212.946</v>
      </c>
      <c r="G60" s="9">
        <f>G11+G37+G56</f>
        <v>2823.277</v>
      </c>
      <c r="H60" s="9">
        <f t="shared" si="7"/>
        <v>2902.957</v>
      </c>
      <c r="I60" s="9">
        <f t="shared" si="7"/>
        <v>3235.957</v>
      </c>
      <c r="J60" s="9">
        <f t="shared" si="7"/>
        <v>3235.957</v>
      </c>
      <c r="K60" s="9">
        <f t="shared" si="7"/>
        <v>0</v>
      </c>
      <c r="L60" s="83"/>
    </row>
    <row r="61" spans="1:12" ht="13.5" customHeight="1" thickBot="1">
      <c r="A61" s="73"/>
      <c r="B61" s="86"/>
      <c r="C61" s="52" t="s">
        <v>6</v>
      </c>
      <c r="D61" s="12">
        <f t="shared" si="1"/>
        <v>9084.801</v>
      </c>
      <c r="E61" s="9">
        <f t="shared" si="6"/>
        <v>643.1999999999999</v>
      </c>
      <c r="F61" s="9">
        <f t="shared" si="6"/>
        <v>581.017</v>
      </c>
      <c r="G61" s="9">
        <f>G12+G38+G57</f>
        <v>2272.614</v>
      </c>
      <c r="H61" s="9">
        <f t="shared" si="7"/>
        <v>1976.3380000000002</v>
      </c>
      <c r="I61" s="9">
        <f t="shared" si="7"/>
        <v>1305.816</v>
      </c>
      <c r="J61" s="9">
        <f t="shared" si="7"/>
        <v>1305.816</v>
      </c>
      <c r="K61" s="9">
        <f t="shared" si="7"/>
        <v>1000</v>
      </c>
      <c r="L61" s="83"/>
    </row>
    <row r="62" spans="1:12" ht="16.5" customHeight="1" thickBot="1">
      <c r="A62" s="74"/>
      <c r="B62" s="87"/>
      <c r="C62" s="59" t="s">
        <v>19</v>
      </c>
      <c r="D62" s="12">
        <f t="shared" si="1"/>
        <v>77161.65400000001</v>
      </c>
      <c r="E62" s="27">
        <f aca="true" t="shared" si="8" ref="E62:K62">E59+E60+E61</f>
        <v>22639.8</v>
      </c>
      <c r="F62" s="27">
        <f t="shared" si="8"/>
        <v>9893.782</v>
      </c>
      <c r="G62" s="27">
        <f t="shared" si="8"/>
        <v>11533.086</v>
      </c>
      <c r="H62" s="27">
        <f t="shared" si="8"/>
        <v>10981.508</v>
      </c>
      <c r="I62" s="27">
        <f t="shared" si="8"/>
        <v>10556.739000000001</v>
      </c>
      <c r="J62" s="27">
        <f t="shared" si="8"/>
        <v>10556.739000000001</v>
      </c>
      <c r="K62" s="27">
        <f t="shared" si="8"/>
        <v>1000</v>
      </c>
      <c r="L62" s="84"/>
    </row>
    <row r="63" spans="1:12" ht="12.75">
      <c r="A63" s="40"/>
      <c r="B63" s="40"/>
      <c r="C63" s="41"/>
      <c r="D63" s="42"/>
      <c r="E63" s="43"/>
      <c r="F63" s="44"/>
      <c r="G63" s="44"/>
      <c r="H63" s="44"/>
      <c r="I63" s="44"/>
      <c r="J63" s="44"/>
      <c r="K63" s="15"/>
      <c r="L63" s="3"/>
    </row>
    <row r="64" spans="1:12" ht="12.75">
      <c r="A64" s="40"/>
      <c r="B64" s="40"/>
      <c r="C64" s="40"/>
      <c r="D64" s="41"/>
      <c r="E64" s="41"/>
      <c r="F64" s="41"/>
      <c r="G64" s="41"/>
      <c r="H64" s="41"/>
      <c r="I64" s="41"/>
      <c r="J64" s="41"/>
      <c r="K64" s="15"/>
      <c r="L64" s="3"/>
    </row>
    <row r="65" spans="1:12" ht="12.75">
      <c r="A65" s="40"/>
      <c r="B65" s="40"/>
      <c r="C65" s="40"/>
      <c r="D65" s="41"/>
      <c r="E65" s="40"/>
      <c r="F65" s="40"/>
      <c r="G65" s="41"/>
      <c r="H65" s="40"/>
      <c r="I65" s="40"/>
      <c r="J65" s="40"/>
      <c r="K65" s="3"/>
      <c r="L65" s="3"/>
    </row>
    <row r="66" spans="1:10" ht="12.75">
      <c r="A66" s="39"/>
      <c r="B66" s="39"/>
      <c r="C66" s="39"/>
      <c r="D66" s="45"/>
      <c r="E66" s="39"/>
      <c r="F66" s="39"/>
      <c r="G66" s="39"/>
      <c r="H66" s="39"/>
      <c r="I66" s="28"/>
      <c r="J66" s="39"/>
    </row>
    <row r="67" spans="1:10" ht="12.75">
      <c r="A67" s="39"/>
      <c r="B67" s="39"/>
      <c r="C67" s="39"/>
      <c r="D67" s="45"/>
      <c r="E67" s="39"/>
      <c r="F67" s="39"/>
      <c r="G67" s="39"/>
      <c r="H67" s="39"/>
      <c r="I67" s="39"/>
      <c r="J67" s="39"/>
    </row>
    <row r="69" spans="2:14" ht="12.75">
      <c r="B69" s="30"/>
      <c r="C69" s="30"/>
      <c r="D69" s="30"/>
      <c r="E69" s="30"/>
      <c r="F69" s="30"/>
      <c r="G69" s="30"/>
      <c r="H69" s="31"/>
      <c r="I69" s="31"/>
      <c r="J69" s="31"/>
      <c r="K69" s="31"/>
      <c r="L69" s="31"/>
      <c r="M69" s="31"/>
      <c r="N69" s="31"/>
    </row>
    <row r="70" spans="2:14" ht="12.75">
      <c r="B70" s="30"/>
      <c r="C70" s="32"/>
      <c r="D70" s="33"/>
      <c r="E70" s="33"/>
      <c r="F70" s="33"/>
      <c r="G70" s="33"/>
      <c r="H70" s="31"/>
      <c r="I70" s="31"/>
      <c r="J70" s="31"/>
      <c r="K70" s="31"/>
      <c r="L70" s="31"/>
      <c r="M70" s="31"/>
      <c r="N70" s="31"/>
    </row>
    <row r="71" spans="2:14" ht="12.75">
      <c r="B71" s="31"/>
      <c r="C71" s="34"/>
      <c r="D71" s="34"/>
      <c r="E71" s="34"/>
      <c r="F71" s="34"/>
      <c r="G71" s="34"/>
      <c r="H71" s="31"/>
      <c r="I71" s="31"/>
      <c r="J71" s="31"/>
      <c r="K71" s="31"/>
      <c r="L71" s="31"/>
      <c r="M71" s="31"/>
      <c r="N71" s="31"/>
    </row>
    <row r="72" spans="2:14" ht="12.75">
      <c r="B72" s="31"/>
      <c r="C72" s="34"/>
      <c r="D72" s="34"/>
      <c r="E72" s="34"/>
      <c r="F72" s="34"/>
      <c r="G72" s="34"/>
      <c r="H72" s="31"/>
      <c r="I72" s="31"/>
      <c r="J72" s="31"/>
      <c r="K72" s="31"/>
      <c r="L72" s="31"/>
      <c r="M72" s="31"/>
      <c r="N72" s="31"/>
    </row>
    <row r="73" spans="2:14" ht="12.75">
      <c r="B73" s="31"/>
      <c r="C73" s="34"/>
      <c r="D73" s="34"/>
      <c r="E73" s="34"/>
      <c r="F73" s="34"/>
      <c r="G73" s="34"/>
      <c r="H73" s="31"/>
      <c r="I73" s="31"/>
      <c r="J73" s="31"/>
      <c r="K73" s="31"/>
      <c r="L73" s="31"/>
      <c r="M73" s="31"/>
      <c r="N73" s="31"/>
    </row>
    <row r="74" spans="2:14" ht="21.75" customHeight="1">
      <c r="B74" s="30"/>
      <c r="C74" s="33"/>
      <c r="D74" s="33"/>
      <c r="E74" s="33"/>
      <c r="F74" s="33"/>
      <c r="G74" s="33"/>
      <c r="H74" s="31"/>
      <c r="I74" s="31"/>
      <c r="J74" s="31"/>
      <c r="K74" s="31"/>
      <c r="L74" s="31"/>
      <c r="M74" s="31"/>
      <c r="N74" s="31"/>
    </row>
    <row r="75" spans="2:14" ht="21.75" customHeight="1">
      <c r="B75" s="30"/>
      <c r="C75" s="33"/>
      <c r="D75" s="33"/>
      <c r="E75" s="33"/>
      <c r="F75" s="33"/>
      <c r="G75" s="33"/>
      <c r="H75" s="31"/>
      <c r="I75" s="31"/>
      <c r="J75" s="31"/>
      <c r="K75" s="31"/>
      <c r="L75" s="31"/>
      <c r="M75" s="31"/>
      <c r="N75" s="31"/>
    </row>
    <row r="76" spans="2:14" ht="12.75">
      <c r="B76" s="31"/>
      <c r="C76" s="34"/>
      <c r="D76" s="34"/>
      <c r="E76" s="34"/>
      <c r="F76" s="34"/>
      <c r="G76" s="34"/>
      <c r="H76" s="31"/>
      <c r="I76" s="31"/>
      <c r="J76" s="31"/>
      <c r="K76" s="31"/>
      <c r="L76" s="31"/>
      <c r="M76" s="31"/>
      <c r="N76" s="31"/>
    </row>
    <row r="77" spans="2:14" ht="12.75">
      <c r="B77" s="31"/>
      <c r="C77" s="34"/>
      <c r="D77" s="34"/>
      <c r="E77" s="34"/>
      <c r="F77" s="34"/>
      <c r="G77" s="34"/>
      <c r="H77" s="31"/>
      <c r="I77" s="31"/>
      <c r="J77" s="31"/>
      <c r="K77" s="31"/>
      <c r="L77" s="31"/>
      <c r="M77" s="31"/>
      <c r="N77" s="31"/>
    </row>
    <row r="78" spans="2:14" ht="12.75">
      <c r="B78" s="31"/>
      <c r="C78" s="34"/>
      <c r="D78" s="34"/>
      <c r="E78" s="34"/>
      <c r="F78" s="34"/>
      <c r="G78" s="34"/>
      <c r="H78" s="31"/>
      <c r="I78" s="31"/>
      <c r="J78" s="31"/>
      <c r="K78" s="31"/>
      <c r="L78" s="31"/>
      <c r="M78" s="31"/>
      <c r="N78" s="31"/>
    </row>
    <row r="79" spans="2:14" ht="12.75">
      <c r="B79" s="31"/>
      <c r="C79" s="34"/>
      <c r="D79" s="34"/>
      <c r="E79" s="34"/>
      <c r="F79" s="34"/>
      <c r="G79" s="34"/>
      <c r="H79" s="31"/>
      <c r="I79" s="31"/>
      <c r="J79" s="31"/>
      <c r="K79" s="31"/>
      <c r="L79" s="31"/>
      <c r="M79" s="31"/>
      <c r="N79" s="31"/>
    </row>
    <row r="80" spans="2:14" ht="12.75">
      <c r="B80" s="31"/>
      <c r="C80" s="34"/>
      <c r="D80" s="34"/>
      <c r="E80" s="34"/>
      <c r="F80" s="34"/>
      <c r="G80" s="34"/>
      <c r="H80" s="31"/>
      <c r="I80" s="31"/>
      <c r="J80" s="31"/>
      <c r="K80" s="31"/>
      <c r="L80" s="31"/>
      <c r="M80" s="31"/>
      <c r="N80" s="31"/>
    </row>
    <row r="81" spans="2:14" ht="12.75">
      <c r="B81" s="30"/>
      <c r="C81" s="33"/>
      <c r="D81" s="33"/>
      <c r="E81" s="33"/>
      <c r="F81" s="33"/>
      <c r="G81" s="33"/>
      <c r="H81" s="31"/>
      <c r="I81" s="31"/>
      <c r="J81" s="31"/>
      <c r="K81" s="31"/>
      <c r="L81" s="31"/>
      <c r="M81" s="31"/>
      <c r="N81" s="31"/>
    </row>
    <row r="82" spans="2:14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>
      <c r="B84" s="30"/>
      <c r="C84" s="30"/>
      <c r="D84" s="30"/>
      <c r="E84" s="30"/>
      <c r="F84" s="30"/>
      <c r="G84" s="30"/>
      <c r="H84" s="31"/>
      <c r="I84" s="31"/>
      <c r="J84" s="31"/>
      <c r="K84" s="31"/>
      <c r="L84" s="31"/>
      <c r="M84" s="31"/>
      <c r="N84" s="31"/>
    </row>
    <row r="85" spans="2:14" ht="12.75">
      <c r="B85" s="35"/>
      <c r="C85" s="36"/>
      <c r="D85" s="36"/>
      <c r="E85" s="36"/>
      <c r="F85" s="36"/>
      <c r="G85" s="36"/>
      <c r="H85" s="31"/>
      <c r="I85" s="31"/>
      <c r="J85" s="31"/>
      <c r="K85" s="31"/>
      <c r="L85" s="31"/>
      <c r="M85" s="31"/>
      <c r="N85" s="31"/>
    </row>
    <row r="86" spans="2:14" ht="12.75">
      <c r="B86" s="35"/>
      <c r="C86" s="36"/>
      <c r="D86" s="36"/>
      <c r="E86" s="36"/>
      <c r="F86" s="36"/>
      <c r="G86" s="36"/>
      <c r="H86" s="31"/>
      <c r="I86" s="31"/>
      <c r="J86" s="31"/>
      <c r="K86" s="31"/>
      <c r="L86" s="31"/>
      <c r="M86" s="31"/>
      <c r="N86" s="31"/>
    </row>
    <row r="87" spans="2:14" ht="12.75">
      <c r="B87" s="35"/>
      <c r="C87" s="36"/>
      <c r="D87" s="36"/>
      <c r="E87" s="36"/>
      <c r="F87" s="36"/>
      <c r="G87" s="36"/>
      <c r="H87" s="31"/>
      <c r="I87" s="31"/>
      <c r="J87" s="31"/>
      <c r="K87" s="31"/>
      <c r="L87" s="31"/>
      <c r="M87" s="31"/>
      <c r="N87" s="31"/>
    </row>
    <row r="88" spans="2:14" ht="12.75">
      <c r="B88" s="37"/>
      <c r="C88" s="36"/>
      <c r="D88" s="36"/>
      <c r="E88" s="36"/>
      <c r="F88" s="36"/>
      <c r="G88" s="36"/>
      <c r="H88" s="31"/>
      <c r="I88" s="31"/>
      <c r="J88" s="31"/>
      <c r="K88" s="31"/>
      <c r="L88" s="31"/>
      <c r="M88" s="31"/>
      <c r="N88" s="31"/>
    </row>
    <row r="89" spans="2:14" ht="12.75">
      <c r="B89" s="31"/>
      <c r="C89" s="36"/>
      <c r="D89" s="36"/>
      <c r="E89" s="36"/>
      <c r="F89" s="36"/>
      <c r="G89" s="36"/>
      <c r="H89" s="31"/>
      <c r="I89" s="31"/>
      <c r="J89" s="31"/>
      <c r="K89" s="31"/>
      <c r="L89" s="31"/>
      <c r="M89" s="31"/>
      <c r="N89" s="31"/>
    </row>
    <row r="90" spans="2:14" ht="12.75">
      <c r="B90" s="37"/>
      <c r="C90" s="38"/>
      <c r="D90" s="36"/>
      <c r="E90" s="38"/>
      <c r="F90" s="36"/>
      <c r="G90" s="36"/>
      <c r="H90" s="31"/>
      <c r="I90" s="31"/>
      <c r="J90" s="31"/>
      <c r="K90" s="31"/>
      <c r="L90" s="31"/>
      <c r="M90" s="31"/>
      <c r="N90" s="31"/>
    </row>
    <row r="91" spans="2:14" ht="12.75">
      <c r="B91" s="37"/>
      <c r="C91" s="36"/>
      <c r="D91" s="36"/>
      <c r="E91" s="36"/>
      <c r="F91" s="36"/>
      <c r="G91" s="36"/>
      <c r="H91" s="31"/>
      <c r="I91" s="31"/>
      <c r="J91" s="31"/>
      <c r="K91" s="31"/>
      <c r="L91" s="31"/>
      <c r="M91" s="31"/>
      <c r="N91" s="31"/>
    </row>
    <row r="92" spans="2:14" ht="12.75">
      <c r="B92" s="31"/>
      <c r="C92" s="36"/>
      <c r="D92" s="36"/>
      <c r="E92" s="36"/>
      <c r="F92" s="36"/>
      <c r="G92" s="36"/>
      <c r="H92" s="31"/>
      <c r="I92" s="31"/>
      <c r="J92" s="31"/>
      <c r="K92" s="31"/>
      <c r="L92" s="31"/>
      <c r="M92" s="31"/>
      <c r="N92" s="31"/>
    </row>
    <row r="93" spans="2:14" ht="12.75">
      <c r="B93" s="31"/>
      <c r="C93" s="36"/>
      <c r="D93" s="36"/>
      <c r="E93" s="36"/>
      <c r="F93" s="36"/>
      <c r="G93" s="36"/>
      <c r="H93" s="31"/>
      <c r="I93" s="31"/>
      <c r="J93" s="31"/>
      <c r="K93" s="31"/>
      <c r="L93" s="31"/>
      <c r="M93" s="31"/>
      <c r="N93" s="31"/>
    </row>
    <row r="94" spans="2:14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</sheetData>
  <sheetProtection/>
  <mergeCells count="38">
    <mergeCell ref="A31:A32"/>
    <mergeCell ref="A9:A12"/>
    <mergeCell ref="A6:I6"/>
    <mergeCell ref="C4:J4"/>
    <mergeCell ref="A29:A30"/>
    <mergeCell ref="B29:B30"/>
    <mergeCell ref="L8:L62"/>
    <mergeCell ref="B59:B62"/>
    <mergeCell ref="B48:B50"/>
    <mergeCell ref="A48:A50"/>
    <mergeCell ref="A25:A27"/>
    <mergeCell ref="B33:B34"/>
    <mergeCell ref="B22:B24"/>
    <mergeCell ref="B13:B15"/>
    <mergeCell ref="F1:L1"/>
    <mergeCell ref="E2:L2"/>
    <mergeCell ref="E3:L3"/>
    <mergeCell ref="B25:B27"/>
    <mergeCell ref="B16:B18"/>
    <mergeCell ref="B52:B53"/>
    <mergeCell ref="B39:B41"/>
    <mergeCell ref="B19:B21"/>
    <mergeCell ref="B42:B44"/>
    <mergeCell ref="A8:I8"/>
    <mergeCell ref="B9:B12"/>
    <mergeCell ref="A19:A21"/>
    <mergeCell ref="B31:B32"/>
    <mergeCell ref="A33:A34"/>
    <mergeCell ref="A39:A41"/>
    <mergeCell ref="A54:A57"/>
    <mergeCell ref="B54:B57"/>
    <mergeCell ref="A59:A62"/>
    <mergeCell ref="A42:A44"/>
    <mergeCell ref="A35:A38"/>
    <mergeCell ref="A52:A53"/>
    <mergeCell ref="B45:B47"/>
    <mergeCell ref="B35:B38"/>
    <mergeCell ref="A45:A4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2021-03-11T08:09:01Z</cp:lastPrinted>
  <dcterms:created xsi:type="dcterms:W3CDTF">2018-03-30T11:34:31Z</dcterms:created>
  <dcterms:modified xsi:type="dcterms:W3CDTF">2021-03-18T05:37:17Z</dcterms:modified>
  <cp:category/>
  <cp:version/>
  <cp:contentType/>
  <cp:contentStatus/>
</cp:coreProperties>
</file>