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5195" windowHeight="741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<sst xmlns="http://schemas.openxmlformats.org/spreadsheetml/2006/main" count="1486" uniqueCount="346">
  <si>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</si>
  <si>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</si>
  <si>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</si>
  <si>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</si>
  <si>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</si>
  <si>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</si>
  <si>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2022 год</t>
  </si>
  <si>
    <t>АДМИНИСТРАЦИЯ МУНИЦИПАЛЬНОГО ОБРАЗОВАНИЯ ГОРОДСКОЕ ПОСЕЛЕНИЕ "ГОРОД МАЛОЯРОСЛАВЕЦ"</t>
  </si>
  <si>
    <t>250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</si>
  <si>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</si>
  <si>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</si>
  <si>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</si>
  <si>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</si>
  <si>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</si>
  <si>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</si>
  <si>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</si>
  <si>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</si>
  <si>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Центральный аппарат</t>
  </si>
  <si>
    <t>20 0 02 00400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</si>
  <si>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</si>
  <si>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</si>
  <si>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</si>
  <si>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</si>
  <si>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</si>
  <si>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</si>
  <si>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</si>
  <si>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</si>
  <si>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</si>
  <si>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</si>
  <si>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</si>
  <si>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</si>
  <si>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представительного органа муниципального образования</t>
  </si>
  <si>
    <t>20 0 02 00420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</si>
  <si>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</si>
  <si>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</si>
  <si>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</si>
  <si>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</si>
  <si>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</si>
  <si>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>Глава местной администрации (исполнительно-распорядительного органа муниципального образования)</t>
  </si>
  <si>
    <t>20 0 01 00450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</si>
  <si>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</si>
  <si>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</si>
  <si>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</si>
  <si>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</si>
  <si>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</si>
  <si>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>Резервные фонды</t>
  </si>
  <si>
    <t>0111</t>
  </si>
  <si>
    <t>Основное мероприятие "Управление резервным фондом для исполнения расходных обязательств"</t>
  </si>
  <si>
    <t>20 0 05 00000</t>
  </si>
  <si>
    <t>Резервный фонд Администрации муниципального образования "Город Малоярославец"</t>
  </si>
  <si>
    <t>20 0 05 00730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</si>
  <si>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</si>
  <si>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</si>
  <si>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</si>
  <si>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</si>
  <si>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</si>
  <si>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</si>
  <si>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</si>
  <si>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</si>
  <si>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</si>
  <si>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</si>
  <si>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</si>
  <si>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</si>
  <si>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</si>
  <si>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</si>
  <si>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</si>
  <si>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</si>
  <si>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>Основное мероприятие "Поддержка и развитие территориального общественного самоуправления"</t>
  </si>
  <si>
    <t>04 0 01 00000</t>
  </si>
  <si>
    <t>Финансовое обеспечение мероприятий с участием территориального общественного самоуправления и населения</t>
  </si>
  <si>
    <t>04 0 01 00510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</si>
  <si>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</si>
  <si>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</si>
  <si>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</si>
  <si>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</si>
  <si>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</si>
  <si>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</si>
  <si>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</si>
  <si>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</si>
  <si>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</si>
  <si>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</si>
  <si>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</si>
  <si>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</si>
  <si>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Основное мероприятие "Выполнение других обязательств муниципального образования"</t>
  </si>
  <si>
    <t>20 0 04 00000</t>
  </si>
  <si>
    <t>Выполнение других обязательств муниципального образования</t>
  </si>
  <si>
    <t>20 0 04 00740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</si>
  <si>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</si>
  <si>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</si>
  <si>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Исполнение судебных актов</t>
  </si>
  <si>
    <t>830</t>
  </si>
  <si>
    <t>Основное мероприятие "Повышение социальной защиты и привлекательности службы в органах местного самоуправления"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</si>
  <si>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</si>
  <si>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</si>
  <si>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</si>
  <si>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>Непрограммное направление деятельности</t>
  </si>
  <si>
    <t>70 0 00 00000</t>
  </si>
  <si>
    <t>Основное мероприятие "Обеспечение сбалансированности бюджета в ходе его исполнения"</t>
  </si>
  <si>
    <t>70 0 01 00000</t>
  </si>
  <si>
    <t>Резервные средства на обеспечение сбалансированности бюджета в ходе его исполнения</t>
  </si>
  <si>
    <t>70 0 01 00890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</si>
  <si>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</si>
  <si>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</si>
  <si>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</si>
  <si>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</si>
  <si>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"Обеспечение безопасности жизнедеятельности населения"</t>
  </si>
  <si>
    <t>02 0 01 00000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</si>
  <si>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</si>
  <si>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</si>
  <si>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</si>
  <si>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</si>
  <si>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</si>
  <si>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</si>
  <si>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</si>
  <si>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</si>
  <si>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</si>
  <si>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</si>
  <si>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Основное мероприятие "Развитие дорожного хозяйства"</t>
  </si>
  <si>
    <t>19 0 01 00000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</si>
  <si>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</si>
  <si>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</si>
  <si>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Региональный проект "Региональная и местная дорожная сеть"</t>
  </si>
  <si>
    <t>19 0 R1 00000</t>
  </si>
  <si>
    <t>Реализация национального проекта "Безопасные качественные дороги"</t>
  </si>
  <si>
    <t>19 0 R1 85000</t>
  </si>
  <si>
    <t>Другие вопросы в области национальной экономики</t>
  </si>
  <si>
    <t>0412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</si>
  <si>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</si>
  <si>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</si>
  <si>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>Основное мероприятие "Определение и поддержка приоритетных направлений туристской деятельности"</t>
  </si>
  <si>
    <t>11 0 06 00000</t>
  </si>
  <si>
    <t>Проведение мероприятий в сфере туризма</t>
  </si>
  <si>
    <t>11 0 06 00630</t>
  </si>
  <si>
    <t>Субсидии бюджетным учреждениям</t>
  </si>
  <si>
    <t>610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</si>
  <si>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</si>
  <si>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</si>
  <si>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</si>
  <si>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</si>
  <si>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>Основное мероприятие "Развитие градостроительной деятельности"</t>
  </si>
  <si>
    <t>14 0 01 00000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</si>
  <si>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</si>
  <si>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</si>
  <si>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</si>
  <si>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</si>
  <si>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</si>
  <si>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</si>
  <si>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</si>
  <si>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</si>
  <si>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Основное мероприятие "Осуществление мер поддержки и развития малого и среднего предпринимательства"</t>
  </si>
  <si>
    <t>20 0 09 00000</t>
  </si>
  <si>
    <t>Поддержка малого и среднего предпринимательства</t>
  </si>
  <si>
    <t>20 0 09 00860</t>
  </si>
  <si>
    <t>Межбюджетные трансферты</t>
  </si>
  <si>
    <t>500</t>
  </si>
  <si>
    <t>Иные межбюджетные трансферты</t>
  </si>
  <si>
    <t>540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</si>
  <si>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</si>
  <si>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</si>
  <si>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</si>
  <si>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</si>
  <si>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</si>
  <si>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</si>
  <si>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</si>
  <si>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</si>
  <si>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</si>
  <si>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>Региональный проект "Обеспечение устойчивого сокращения непригодного для проживания жилищного фонда"</t>
  </si>
  <si>
    <t>05 0 F3 00000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</si>
  <si>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</si>
  <si>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</si>
  <si>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</si>
  <si>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</si>
  <si>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</si>
  <si>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</si>
  <si>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переселение граждан из аварийного жилищного фонда за счет средств областного бюджета</t>
  </si>
  <si>
    <t>05 0 F3 67484</t>
  </si>
  <si>
    <t>Расходы на переселение граждан из аварийного жилищного фонда за счет средств местного бюджета</t>
  </si>
  <si>
    <t>05 0 F3 6748S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</si>
  <si>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</si>
  <si>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</si>
  <si>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>Основное мероприятие "Обеспечение благоприятных условий проживания граждан в многоквартирных домах"</t>
  </si>
  <si>
    <t>07 0 01 00000</t>
  </si>
  <si>
    <t>Поддержка жилищного хозяйства</t>
  </si>
  <si>
    <t>07 0 01 00550</t>
  </si>
  <si>
    <t>Коммунальное хозяйство</t>
  </si>
  <si>
    <t>0502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</si>
  <si>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</si>
  <si>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</si>
  <si>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Основное мероприятие "Повышение эффективности функционирования коммунального комплекса"</t>
  </si>
  <si>
    <t>09 0 01 00000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</si>
  <si>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</si>
  <si>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</si>
  <si>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>Основное мероприятие "Проведение мероприятий по электроснабжению"</t>
  </si>
  <si>
    <t>09 0 02 00000</t>
  </si>
  <si>
    <t>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</si>
  <si>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</si>
  <si>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</si>
  <si>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</si>
  <si>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</si>
  <si>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</si>
  <si>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Поддержка коммунального хозяйства</t>
  </si>
  <si>
    <t>12 0 01 00580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</si>
  <si>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</si>
  <si>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</si>
  <si>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</si>
  <si>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</si>
  <si>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>Формирование уставного фонда муниципального унитарного предприятия</t>
  </si>
  <si>
    <t>18 0 01 00910</t>
  </si>
  <si>
    <t>Благоустройство</t>
  </si>
  <si>
    <t>0503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</si>
  <si>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</si>
  <si>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</si>
  <si>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</si>
  <si>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</si>
  <si>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>Уличное освещение</t>
  </si>
  <si>
    <t>16 0 01 00660</t>
  </si>
  <si>
    <t>Озеленение</t>
  </si>
  <si>
    <t>16 0 01 00670</t>
  </si>
  <si>
    <t>Организация и содержание мест захоронения</t>
  </si>
  <si>
    <t>16 0 01 00680</t>
  </si>
  <si>
    <t>Мероприятия по благоустройству городского поселения</t>
  </si>
  <si>
    <t>16 0 01 00690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</si>
  <si>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</si>
  <si>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</si>
  <si>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>Основное мероприятие "Благоустройство территорий муниципального образования "Город Малоярославец"</t>
  </si>
  <si>
    <t>21 0 01 00000</t>
  </si>
  <si>
    <t>Реализация мероприятий в рамках муниципальной программы "Формирование современной городской среды"</t>
  </si>
  <si>
    <t>21 0 01 00850</t>
  </si>
  <si>
    <t>Региональный проект "Формирование комфортной городской среды"</t>
  </si>
  <si>
    <t>21 0 F2 00000</t>
  </si>
  <si>
    <t>Реализация программ формирования современной городской среды</t>
  </si>
  <si>
    <t>21 0 F2 55550</t>
  </si>
  <si>
    <t>КУЛЬТУРА, КИНЕМАТОГРАФИЯ</t>
  </si>
  <si>
    <t>0800</t>
  </si>
  <si>
    <t>Культура</t>
  </si>
  <si>
    <t>0801</t>
  </si>
  <si>
    <t>Основное мероприятие "Сохранение и развитие музейного дела"</t>
  </si>
  <si>
    <t>11 0 01 00000</t>
  </si>
  <si>
    <t>Расходы на обеспечение деятельности (оказание услуг) муниципальных бюджетных учреждений</t>
  </si>
  <si>
    <t>11 0 01 00600</t>
  </si>
  <si>
    <t>Основное мероприятие "Развитие общедоступных библиотек"</t>
  </si>
  <si>
    <t>11 0 02 00000</t>
  </si>
  <si>
    <t>Расходы на обеспечение деятельности (оказание услуг) муниципальных казенных учреждений</t>
  </si>
  <si>
    <t>11 0 02 00590</t>
  </si>
  <si>
    <t>Расходы на выплаты персоналу казенных учреждений</t>
  </si>
  <si>
    <t>110</t>
  </si>
  <si>
    <t>Основное мероприятие "Обеспечение деятельности учреждений культурно-досугового типа"</t>
  </si>
  <si>
    <t>11 0 03 00000</t>
  </si>
  <si>
    <t>11 0 03 00600</t>
  </si>
  <si>
    <t>Основное мероприятие "Организация и проведение мероприятий искусства и кинематографии"</t>
  </si>
  <si>
    <t>11 0 04 00000</t>
  </si>
  <si>
    <t>11 0 04 00600</t>
  </si>
  <si>
    <t>Основное мероприятие "Организация общегородских культурно-массовых мероприятий"</t>
  </si>
  <si>
    <t>11 0 05 00000</t>
  </si>
  <si>
    <t>Проведение мероприятий в сфере культуры</t>
  </si>
  <si>
    <t>11 0 05 00610</t>
  </si>
  <si>
    <t>Региональный проект "Культурная среда"</t>
  </si>
  <si>
    <t>11 0 A1 00000</t>
  </si>
  <si>
    <t>Техническое оснащение муниципальных музеев</t>
  </si>
  <si>
    <t>11 0 A1 55900</t>
  </si>
  <si>
    <t>Реконструкция и капитальный ремонт муниципальных музеев</t>
  </si>
  <si>
    <t>11 0 A1 55970</t>
  </si>
  <si>
    <t>СОЦИАЛЬНАЯ ПОЛИТИКА</t>
  </si>
  <si>
    <t>1000</t>
  </si>
  <si>
    <t>Пенсионное обеспечение</t>
  </si>
  <si>
    <t>1001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</si>
  <si>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</si>
  <si>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</si>
  <si>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>Основное мероприятие "Социальная поддержка граждан"</t>
  </si>
  <si>
    <t>03 0 02 00000</t>
  </si>
  <si>
    <t>Доплаты к пенсиям муниципальным служащим</t>
  </si>
  <si>
    <t>03 0 02 00780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</si>
  <si>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</si>
  <si>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</si>
  <si>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</si>
  <si>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</si>
  <si>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</si>
  <si>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</si>
  <si>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Основное мероприятие "Повышение уровня жизни социально незащищенных категорий граждан"</t>
  </si>
  <si>
    <t>03 0 01 00000</t>
  </si>
  <si>
    <t>Компенсация возмещения затрат за льготный проезд отдельных категорий граждан</t>
  </si>
  <si>
    <t>03 0 01 00480</t>
  </si>
  <si>
    <t>Приобретение жилья, нуждающихся в улучшении жилищных условий молодых семей</t>
  </si>
  <si>
    <t>03 0 01 00800</t>
  </si>
  <si>
    <t>Другие вопросы в области социальной политики</t>
  </si>
  <si>
    <t>1006</t>
  </si>
  <si>
    <t>Социальная поддержка</t>
  </si>
  <si>
    <t>03 0 01 00470</t>
  </si>
  <si>
    <t>Социальные выплаты гражданам, кроме публичных нормативных социальных выплат</t>
  </si>
  <si>
    <t>320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</si>
  <si>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</si>
  <si>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</si>
  <si>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>Ежемесячные денежные выплаты гражданам, удостоенным звания "Почетный гражданин города"</t>
  </si>
  <si>
    <t>03 0 02 00920</t>
  </si>
  <si>
    <t>Публичные нормативные выплаты гражданам несоциального характера</t>
  </si>
  <si>
    <t>330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</si>
  <si>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</si>
  <si>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</si>
  <si>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</si>
  <si>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</si>
  <si>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</si>
  <si>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</si>
  <si>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Основное мероприятие "Развитие физической культуры и спорта"</t>
  </si>
  <si>
    <t>13 0 01 00000</t>
  </si>
  <si>
    <t>13 0 01 00600</t>
  </si>
  <si>
    <t>Оказание поддержки физкультурно-спортивным организациям</t>
  </si>
  <si>
    <t>13 0 01 00620</t>
  </si>
  <si>
    <t>Основное мероприятие "Реализация инициативных проектов"</t>
  </si>
  <si>
    <t>20 0 08 00000</t>
  </si>
  <si>
    <t>Реализация инициативных проектов</t>
  </si>
  <si>
    <t>20 0 08 S0240</t>
  </si>
  <si>
    <t>СРЕДСТВА МАССОВОЙ ИНФОРМАЦИИ</t>
  </si>
  <si>
    <t>1200</t>
  </si>
  <si>
    <t>Периодическая печать и издательства</t>
  </si>
  <si>
    <t>1202</t>
  </si>
  <si>
    <t>Основное мероприятие "Мероприятия в сфере информационной политики"</t>
  </si>
  <si>
    <t>20 0 06 00000</t>
  </si>
  <si>
    <t>Оказание поддержки в сфере средств массовой информации</t>
  </si>
  <si>
    <t>20 0 06 00710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</si>
  <si>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</si>
  <si>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</si>
  <si>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</si>
  <si>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</si>
  <si>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</si>
  <si>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</si>
  <si>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>Процентные платежи по муниципальному долгу муниципального образования городское поселение "Город Малоярославец"</t>
  </si>
  <si>
    <t>70 0 02 00650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</si>
  <si>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</si>
  <si>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</si>
  <si>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</si>
  <si>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</si>
  <si>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Исполнение переданных полномочий</t>
  </si>
  <si>
    <t>21 0 F2 S5550</t>
  </si>
  <si>
    <t xml:space="preserve">Приложение № 3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2022 год и на плановый период 2023 и 2024 годов»                                                          от 24 декабря 2021 года № 129   </t>
  </si>
  <si>
    <t>16 0 01 01040</t>
  </si>
  <si>
    <t>Бюджетные ассигнования с учетом поправок
 на 2022 год</t>
  </si>
  <si>
    <t xml:space="preserve">Бюджетные ассигнования на 2022 год утвержденные Решением городской Думы  от 24.12.2021 № 129                                                                                         </t>
  </si>
  <si>
    <t>Поправки                                      (+ -)</t>
  </si>
  <si>
    <t>1004</t>
  </si>
  <si>
    <t>Охрана семьи и детства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</si>
  <si>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</si>
  <si>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</si>
  <si>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Расходы за счет добровольных пожертвований на "Проект размещения и установку памятной стелы "Малоярославец-Город воинской славы"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</si>
  <si>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</si>
  <si>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</si>
  <si>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 xml:space="preserve">Приложение № 2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 февраля 2022 №155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</si>
</sst>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.5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8" fillId="20" borderId="0">
      <alignment horizontal="left"/>
      <protection locked="0"/>
    </xf>
    <xf numFmtId="0" fontId="38" fillId="20" borderId="0">
      <alignment horizontal="left"/>
      <protection locked="0"/>
    </xf>
    <xf numFmtId="0" fontId="36" fillId="21" borderId="0">
      <alignment/>
      <protection/>
    </xf>
    <xf numFmtId="0" fontId="39" fillId="0" borderId="0">
      <alignment horizontal="left" vertical="top" wrapText="1"/>
      <protection/>
    </xf>
    <xf numFmtId="0" fontId="39" fillId="0" borderId="0">
      <alignment horizontal="left" vertical="top" wrapText="1"/>
      <protection/>
    </xf>
    <xf numFmtId="0" fontId="40" fillId="0" borderId="1">
      <alignment horizontal="center" vertic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0" fillId="0" borderId="1">
      <alignment horizontal="center" vertical="center" shrinkToFit="1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49" fontId="40" fillId="0" borderId="1">
      <alignment horizontal="left" vertical="top" wrapText="1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49" fontId="39" fillId="0" borderId="1">
      <alignment horizontal="left" vertical="top" wrapText="1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40" fillId="0" borderId="1">
      <alignment horizontal="left"/>
      <protection/>
    </xf>
    <xf numFmtId="0" fontId="38" fillId="20" borderId="2">
      <alignment horizontal="left"/>
      <protection locked="0"/>
    </xf>
    <xf numFmtId="0" fontId="38" fillId="20" borderId="2">
      <alignment horizontal="left"/>
      <protection locked="0"/>
    </xf>
    <xf numFmtId="0" fontId="39" fillId="0" borderId="3">
      <alignment/>
      <protection/>
    </xf>
    <xf numFmtId="0" fontId="40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49" fontId="40" fillId="0" borderId="1">
      <alignment horizontal="center" vertical="top" wrapText="1"/>
      <protection/>
    </xf>
    <xf numFmtId="0" fontId="40" fillId="0" borderId="1">
      <alignment horizontal="center" vertical="center" shrinkToFit="1"/>
      <protection/>
    </xf>
    <xf numFmtId="0" fontId="40" fillId="0" borderId="1">
      <alignment horizontal="center" vertical="center" shrinkToFit="1"/>
      <protection/>
    </xf>
    <xf numFmtId="49" fontId="39" fillId="0" borderId="1">
      <alignment horizontal="center" vertical="top" wrapText="1"/>
      <protection/>
    </xf>
    <xf numFmtId="0" fontId="39" fillId="0" borderId="1">
      <alignment horizontal="center" vertical="center" shrinkToFit="1"/>
      <protection/>
    </xf>
    <xf numFmtId="0" fontId="38" fillId="20" borderId="4">
      <alignment horizontal="left"/>
      <protection locked="0"/>
    </xf>
    <xf numFmtId="0" fontId="38" fillId="20" borderId="4">
      <alignment horizontal="left"/>
      <protection locked="0"/>
    </xf>
    <xf numFmtId="0" fontId="39" fillId="0" borderId="0">
      <alignment horizontal="left" wrapText="1"/>
      <protection/>
    </xf>
    <xf numFmtId="49" fontId="40" fillId="0" borderId="1">
      <alignment horizontal="left" vertical="top" wrapText="1"/>
      <protection/>
    </xf>
    <xf numFmtId="49" fontId="40" fillId="0" borderId="1">
      <alignment horizontal="left" vertical="top" wrapText="1"/>
      <protection/>
    </xf>
    <xf numFmtId="0" fontId="39" fillId="0" borderId="0">
      <alignment horizontal="left" vertical="top" wrapText="1"/>
      <protection/>
    </xf>
    <xf numFmtId="49" fontId="39" fillId="0" borderId="1">
      <alignment horizontal="left" vertical="top" wrapText="1"/>
      <protection/>
    </xf>
    <xf numFmtId="49" fontId="39" fillId="0" borderId="1">
      <alignment horizontal="left" vertical="top" wrapText="1"/>
      <protection/>
    </xf>
    <xf numFmtId="0" fontId="41" fillId="0" borderId="0">
      <alignment horizontal="center" wrapText="1"/>
      <protection/>
    </xf>
    <xf numFmtId="0" fontId="38" fillId="20" borderId="3">
      <alignment horizontal="left"/>
      <protection locked="0"/>
    </xf>
    <xf numFmtId="0" fontId="38" fillId="20" borderId="3">
      <alignment horizontal="left"/>
      <protection locked="0"/>
    </xf>
    <xf numFmtId="0" fontId="41" fillId="0" borderId="0">
      <alignment horizontal="center"/>
      <protection/>
    </xf>
    <xf numFmtId="0" fontId="40" fillId="0" borderId="1">
      <alignment horizontal="left"/>
      <protection/>
    </xf>
    <xf numFmtId="0" fontId="40" fillId="0" borderId="1">
      <alignment horizontal="left"/>
      <protection/>
    </xf>
    <xf numFmtId="0" fontId="39" fillId="0" borderId="0">
      <alignment wrapText="1"/>
      <protection/>
    </xf>
    <xf numFmtId="0" fontId="39" fillId="0" borderId="3">
      <alignment/>
      <protection/>
    </xf>
    <xf numFmtId="0" fontId="39" fillId="0" borderId="3">
      <alignment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39" fillId="0" borderId="0">
      <alignment horizontal="left" wrapText="1"/>
      <protection/>
    </xf>
    <xf numFmtId="4" fontId="40" fillId="22" borderId="1">
      <alignment horizontal="right" vertical="top" shrinkToFit="1"/>
      <protection/>
    </xf>
    <xf numFmtId="49" fontId="40" fillId="0" borderId="1">
      <alignment horizontal="center" vertical="top" wrapText="1"/>
      <protection/>
    </xf>
    <xf numFmtId="49" fontId="40" fillId="0" borderId="1">
      <alignment horizontal="center" vertical="top" wrapText="1"/>
      <protection/>
    </xf>
    <xf numFmtId="4" fontId="39" fillId="22" borderId="1">
      <alignment horizontal="right" vertical="top" shrinkToFit="1"/>
      <protection/>
    </xf>
    <xf numFmtId="49" fontId="39" fillId="0" borderId="1">
      <alignment horizontal="center" vertical="top" wrapText="1"/>
      <protection/>
    </xf>
    <xf numFmtId="49" fontId="39" fillId="0" borderId="1">
      <alignment horizontal="center" vertical="top" wrapText="1"/>
      <protection/>
    </xf>
    <xf numFmtId="4" fontId="40" fillId="23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9" fillId="0" borderId="0">
      <alignment/>
      <protection/>
    </xf>
    <xf numFmtId="4" fontId="39" fillId="22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40" fillId="0" borderId="5">
      <alignment horizontal="left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0" fontId="39" fillId="0" borderId="5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9" fillId="0" borderId="5">
      <alignment/>
      <protection/>
    </xf>
    <xf numFmtId="0" fontId="39" fillId="0" borderId="5">
      <alignment/>
      <protection/>
    </xf>
    <xf numFmtId="0" fontId="39" fillId="0" borderId="5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6" applyNumberFormat="0" applyAlignment="0" applyProtection="0"/>
    <xf numFmtId="0" fontId="43" fillId="31" borderId="7" applyNumberFormat="0" applyAlignment="0" applyProtection="0"/>
    <xf numFmtId="0" fontId="44" fillId="31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1" fillId="34" borderId="0">
      <alignment/>
      <protection/>
    </xf>
    <xf numFmtId="0" fontId="1" fillId="34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4" borderId="0">
      <alignment/>
      <protection/>
    </xf>
    <xf numFmtId="0" fontId="6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4" fillId="36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144" applyNumberFormat="1" applyFont="1" applyFill="1" applyBorder="1" applyAlignment="1">
      <alignment/>
      <protection/>
    </xf>
    <xf numFmtId="0" fontId="4" fillId="0" borderId="0" xfId="144" applyFont="1" applyFill="1" applyBorder="1" applyAlignment="1">
      <alignment/>
      <protection/>
    </xf>
    <xf numFmtId="0" fontId="4" fillId="0" borderId="0" xfId="144" applyFont="1" applyFill="1" applyBorder="1" applyAlignment="1">
      <alignment horizontal="center"/>
      <protection/>
    </xf>
    <xf numFmtId="0" fontId="2" fillId="0" borderId="15" xfId="144" applyFont="1" applyFill="1" applyBorder="1" applyAlignment="1">
      <alignment horizontal="center" vertical="center" wrapText="1"/>
      <protection/>
    </xf>
    <xf numFmtId="49" fontId="39" fillId="0" borderId="15" xfId="54" applyNumberFormat="1" applyFont="1" applyBorder="1" applyAlignment="1" applyProtection="1">
      <alignment horizontal="left" vertical="top" wrapText="1"/>
      <protection/>
    </xf>
    <xf numFmtId="49" fontId="39" fillId="0" borderId="15" xfId="57" applyNumberFormat="1" applyFont="1" applyBorder="1" applyAlignment="1" applyProtection="1">
      <alignment horizontal="left" vertical="top" wrapText="1"/>
      <protection/>
    </xf>
    <xf numFmtId="49" fontId="40" fillId="0" borderId="15" xfId="66" applyNumberFormat="1" applyFont="1" applyFill="1" applyBorder="1" applyAlignment="1" applyProtection="1">
      <alignment horizontal="center" vertical="top" wrapText="1"/>
      <protection/>
    </xf>
    <xf numFmtId="49" fontId="39" fillId="0" borderId="15" xfId="70" applyNumberFormat="1" applyFont="1" applyFill="1" applyBorder="1" applyAlignment="1" applyProtection="1">
      <alignment horizontal="center" vertical="top" wrapText="1"/>
      <protection/>
    </xf>
    <xf numFmtId="4" fontId="40" fillId="0" borderId="15" xfId="88" applyNumberFormat="1" applyFont="1" applyBorder="1" applyAlignment="1" applyProtection="1">
      <alignment horizontal="right" vertical="top" shrinkToFit="1"/>
      <protection/>
    </xf>
    <xf numFmtId="4" fontId="39" fillId="0" borderId="15" xfId="91" applyNumberFormat="1" applyFont="1" applyBorder="1" applyAlignment="1" applyProtection="1">
      <alignment horizontal="right" vertical="top" shrinkToFit="1"/>
      <protection/>
    </xf>
    <xf numFmtId="49" fontId="39" fillId="0" borderId="15" xfId="57" applyNumberFormat="1" applyFont="1" applyFill="1" applyBorder="1" applyAlignment="1" applyProtection="1">
      <alignment horizontal="left" vertical="top" wrapText="1"/>
      <protection/>
    </xf>
    <xf numFmtId="4" fontId="39" fillId="0" borderId="15" xfId="91" applyNumberFormat="1" applyFont="1" applyFill="1" applyBorder="1" applyAlignment="1" applyProtection="1">
      <alignment horizontal="right" vertical="top" shrinkToFit="1"/>
      <protection/>
    </xf>
    <xf numFmtId="4" fontId="39" fillId="36" borderId="15" xfId="91" applyNumberFormat="1" applyFont="1" applyFill="1" applyBorder="1" applyAlignment="1" applyProtection="1">
      <alignment horizontal="right" vertical="top" shrinkToFit="1"/>
      <protection/>
    </xf>
    <xf numFmtId="49" fontId="40" fillId="0" borderId="15" xfId="57" applyNumberFormat="1" applyFont="1" applyBorder="1" applyAlignment="1" applyProtection="1">
      <alignment horizontal="left" vertical="top" wrapText="1"/>
      <protection/>
    </xf>
    <xf numFmtId="49" fontId="40" fillId="0" borderId="15" xfId="70" applyNumberFormat="1" applyFont="1" applyFill="1" applyBorder="1" applyAlignment="1" applyProtection="1">
      <alignment horizontal="center" vertical="top" wrapText="1"/>
      <protection/>
    </xf>
    <xf numFmtId="4" fontId="40" fillId="0" borderId="15" xfId="91" applyNumberFormat="1" applyFont="1" applyBorder="1" applyAlignment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9" fontId="40" fillId="0" borderId="15" xfId="57" applyNumberFormat="1" applyFont="1" applyFill="1" applyBorder="1" applyAlignment="1" applyProtection="1">
      <alignment horizontal="left" vertical="top" wrapText="1"/>
      <protection/>
    </xf>
    <xf numFmtId="4" fontId="40" fillId="0" borderId="15" xfId="91" applyNumberFormat="1" applyFont="1" applyFill="1" applyBorder="1" applyAlignment="1" applyProtection="1">
      <alignment horizontal="right" vertical="top" shrinkToFit="1"/>
      <protection/>
    </xf>
    <xf numFmtId="4" fontId="40" fillId="36" borderId="15" xfId="91" applyNumberFormat="1" applyFont="1" applyFill="1" applyBorder="1" applyAlignment="1" applyProtection="1">
      <alignment horizontal="right" vertical="top" shrinkToFit="1"/>
      <protection/>
    </xf>
    <xf numFmtId="0" fontId="8" fillId="0" borderId="0" xfId="0" applyFont="1" applyFill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38" borderId="15" xfId="144" applyFont="1" applyFill="1" applyBorder="1" applyAlignment="1">
      <alignment horizontal="center" vertical="center" wrapText="1"/>
      <protection/>
    </xf>
    <xf numFmtId="0" fontId="11" fillId="38" borderId="15" xfId="144" applyFont="1" applyFill="1" applyBorder="1" applyAlignment="1">
      <alignment horizontal="center" vertical="center" wrapText="1"/>
      <protection/>
    </xf>
    <xf numFmtId="0" fontId="13" fillId="0" borderId="15" xfId="144" applyFont="1" applyFill="1" applyBorder="1" applyAlignment="1">
      <alignment horizontal="center" vertical="center" wrapText="1"/>
      <protection/>
    </xf>
    <xf numFmtId="49" fontId="39" fillId="0" borderId="15" xfId="70" applyNumberFormat="1" applyFont="1" applyFill="1" applyBorder="1" applyAlignment="1" applyProtection="1">
      <alignment horizontal="center" vertical="top" wrapText="1"/>
      <protection/>
    </xf>
    <xf numFmtId="49" fontId="39" fillId="0" borderId="15" xfId="57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49" fontId="40" fillId="0" borderId="1" xfId="77" applyNumberFormat="1" applyFont="1" applyProtection="1">
      <alignment horizontal="left" vertical="top" wrapText="1"/>
      <protection/>
    </xf>
    <xf numFmtId="49" fontId="40" fillId="0" borderId="1" xfId="95" applyNumberFormat="1" applyFont="1" applyProtection="1">
      <alignment horizontal="center" vertical="top" wrapText="1"/>
      <protection/>
    </xf>
    <xf numFmtId="49" fontId="39" fillId="0" borderId="1" xfId="95" applyNumberFormat="1" applyProtection="1">
      <alignment horizontal="center" vertical="top" wrapText="1"/>
      <protection/>
    </xf>
    <xf numFmtId="49" fontId="39" fillId="0" borderId="1" xfId="77" applyNumberFormat="1" applyProtection="1">
      <alignment horizontal="left" vertical="top" wrapText="1"/>
      <protection/>
    </xf>
    <xf numFmtId="0" fontId="8" fillId="0" borderId="17" xfId="0" applyFont="1" applyBorder="1" applyAlignment="1">
      <alignment/>
    </xf>
    <xf numFmtId="0" fontId="14" fillId="0" borderId="17" xfId="0" applyFont="1" applyBorder="1" applyAlignment="1">
      <alignment horizontal="right"/>
    </xf>
    <xf numFmtId="0" fontId="9" fillId="0" borderId="0" xfId="144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wrapText="1"/>
    </xf>
  </cellXfs>
  <cellStyles count="1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29 4" xfId="69"/>
    <cellStyle name="xl30" xfId="70"/>
    <cellStyle name="xl30 2" xfId="71"/>
    <cellStyle name="xl30 3" xfId="72"/>
    <cellStyle name="xl31" xfId="73"/>
    <cellStyle name="xl31 2" xfId="74"/>
    <cellStyle name="xl31 3" xfId="75"/>
    <cellStyle name="xl32" xfId="76"/>
    <cellStyle name="xl32 2" xfId="77"/>
    <cellStyle name="xl32 3" xfId="78"/>
    <cellStyle name="xl33" xfId="79"/>
    <cellStyle name="xl33 2" xfId="80"/>
    <cellStyle name="xl33 3" xfId="81"/>
    <cellStyle name="xl34" xfId="82"/>
    <cellStyle name="xl34 2" xfId="83"/>
    <cellStyle name="xl34 3" xfId="84"/>
    <cellStyle name="xl35" xfId="85"/>
    <cellStyle name="xl35 2" xfId="86"/>
    <cellStyle name="xl35 3" xfId="87"/>
    <cellStyle name="xl36" xfId="88"/>
    <cellStyle name="xl36 2" xfId="89"/>
    <cellStyle name="xl36 3" xfId="90"/>
    <cellStyle name="xl37" xfId="91"/>
    <cellStyle name="xl37 2" xfId="92"/>
    <cellStyle name="xl37 3" xfId="93"/>
    <cellStyle name="xl38" xfId="94"/>
    <cellStyle name="xl38 2" xfId="95"/>
    <cellStyle name="xl38 3" xfId="96"/>
    <cellStyle name="xl39" xfId="97"/>
    <cellStyle name="xl39 2" xfId="98"/>
    <cellStyle name="xl39 3" xfId="99"/>
    <cellStyle name="xl40" xfId="100"/>
    <cellStyle name="xl40 2" xfId="101"/>
    <cellStyle name="xl40 3" xfId="102"/>
    <cellStyle name="xl41" xfId="103"/>
    <cellStyle name="xl41 2" xfId="104"/>
    <cellStyle name="xl41 3" xfId="105"/>
    <cellStyle name="xl42" xfId="106"/>
    <cellStyle name="xl42 2" xfId="107"/>
    <cellStyle name="xl42 3" xfId="108"/>
    <cellStyle name="xl43" xfId="109"/>
    <cellStyle name="xl43 2" xfId="110"/>
    <cellStyle name="xl44" xfId="111"/>
    <cellStyle name="xl44 2" xfId="112"/>
    <cellStyle name="xl45" xfId="113"/>
    <cellStyle name="xl45 2" xfId="114"/>
    <cellStyle name="xl46" xfId="115"/>
    <cellStyle name="xl46 2" xfId="116"/>
    <cellStyle name="xl46 3" xfId="117"/>
    <cellStyle name="xl47" xfId="118"/>
    <cellStyle name="xl47 2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Обычный 3" xfId="141"/>
    <cellStyle name="Обычный 4" xfId="142"/>
    <cellStyle name="Обычный 5" xfId="143"/>
    <cellStyle name="Обычный_Лист1" xfId="144"/>
    <cellStyle name="Followed Hyperlink" xfId="145"/>
    <cellStyle name="Плохой" xfId="146"/>
    <cellStyle name="Пояснение" xfId="147"/>
    <cellStyle name="Примечание" xfId="148"/>
    <cellStyle name="Примечание 2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Хороший" xfId="15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2"/>
  <sheetViews>
    <sheetView tabSelected="1" zoomScale="120" zoomScaleNormal="120" zoomScalePageLayoutView="0" workbookViewId="0" topLeftCell="B1">
      <selection activeCell="F1" sqref="F1:J1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8.125" style="0" customWidth="1"/>
    <col min="4" max="4" width="12.625" style="0" customWidth="1"/>
    <col min="5" max="5" width="8.25390625" style="0" customWidth="1"/>
    <col min="6" max="6" width="15.00390625" style="0" customWidth="1"/>
    <col min="7" max="7" width="14.875" style="0" customWidth="1"/>
    <col min="8" max="8" width="13.875" style="0" customWidth="1"/>
    <col min="9" max="9" width="20.00390625" style="0" hidden="1" customWidth="1"/>
    <col min="10" max="10" width="15.25390625" style="0" hidden="1" customWidth="1"/>
    <col min="11" max="11" width="16.00390625" style="0" hidden="1" customWidth="1"/>
    <col min="12" max="12" width="0" style="0" hidden="1" customWidth="1"/>
    <col min="13" max="13" width="14.375" style="0" hidden="1" customWidth="1"/>
    <col min="14" max="14" width="13.875" style="0" hidden="1" customWidth="1"/>
    <col min="15" max="16" width="0" style="0" hidden="1" customWidth="1"/>
    <col min="18" max="18" width="14.375" style="0" hidden="1" customWidth="1"/>
  </cols>
  <sheetData>
    <row r="1" spans="6:10" ht="89.25" customHeight="1">
      <c r="F1" s="40" t="s">
        <v>345</v>
      </c>
      <c r="G1" s="40"/>
      <c r="H1" s="40"/>
      <c r="I1" s="40"/>
      <c r="J1" s="40"/>
    </row>
    <row r="2" spans="6:10" ht="8.25" customHeight="1">
      <c r="F2" s="31"/>
      <c r="G2" s="36"/>
      <c r="H2" s="37"/>
      <c r="I2" s="31"/>
      <c r="J2" s="31"/>
    </row>
    <row r="3" spans="1:10" ht="82.5" customHeight="1">
      <c r="A3" s="2"/>
      <c r="B3" s="3"/>
      <c r="C3" s="3"/>
      <c r="D3" s="24"/>
      <c r="E3" s="24"/>
      <c r="F3" s="24"/>
      <c r="G3" s="39" t="s">
        <v>333</v>
      </c>
      <c r="H3" s="39"/>
      <c r="I3" s="39"/>
      <c r="J3" s="39"/>
    </row>
    <row r="4" spans="1:8" ht="39.75" customHeight="1">
      <c r="A4" s="38" t="s">
        <v>6</v>
      </c>
      <c r="B4" s="38"/>
      <c r="C4" s="38"/>
      <c r="D4" s="38"/>
      <c r="E4" s="38"/>
      <c r="F4" s="38"/>
      <c r="G4" s="38"/>
      <c r="H4" s="38"/>
    </row>
    <row r="5" spans="1:8" ht="12.75">
      <c r="A5" s="4"/>
      <c r="B5" s="5"/>
      <c r="C5" s="5"/>
      <c r="D5" s="5"/>
      <c r="E5" s="5"/>
      <c r="F5" s="6"/>
      <c r="H5" s="6" t="s">
        <v>0</v>
      </c>
    </row>
    <row r="6" spans="1:8" ht="95.25" customHeight="1">
      <c r="A6" s="7" t="s">
        <v>1</v>
      </c>
      <c r="B6" s="7" t="s">
        <v>2</v>
      </c>
      <c r="C6" s="28" t="s">
        <v>3</v>
      </c>
      <c r="D6" s="7" t="s">
        <v>4</v>
      </c>
      <c r="E6" s="7" t="s">
        <v>5</v>
      </c>
      <c r="F6" s="27" t="s">
        <v>336</v>
      </c>
      <c r="G6" s="25" t="s">
        <v>337</v>
      </c>
      <c r="H6" s="26" t="s">
        <v>335</v>
      </c>
    </row>
    <row r="7" spans="1:18" ht="38.25">
      <c r="A7" s="8" t="s">
        <v>7</v>
      </c>
      <c r="B7" s="10" t="s">
        <v>8</v>
      </c>
      <c r="C7" s="11"/>
      <c r="D7" s="11"/>
      <c r="E7" s="11"/>
      <c r="F7" s="12">
        <f>F8+F88+F104+F162+F244+F276+F314+F329+F336</f>
        <v>298862770.7</v>
      </c>
      <c r="G7" s="12">
        <f>G8+G88+G104+G162+G244+G276+G314+G329+G336</f>
        <v>14604492.15</v>
      </c>
      <c r="H7" s="12">
        <f>H8+H88+H104+H162+H244+H276+H314+H329+H336</f>
        <v>313467262.84999996</v>
      </c>
      <c r="I7" s="20">
        <f>F7-G7</f>
        <v>284258278.55</v>
      </c>
      <c r="J7" s="12">
        <v>298862770.7</v>
      </c>
      <c r="K7" s="20">
        <f>H7-J7</f>
        <v>14604492.149999976</v>
      </c>
      <c r="M7" s="20">
        <f>F7+G7</f>
        <v>313467262.84999996</v>
      </c>
      <c r="N7" s="20">
        <f>H7-M7</f>
        <v>0</v>
      </c>
      <c r="O7" s="20">
        <f>H7-I7</f>
        <v>29208984.299999952</v>
      </c>
      <c r="R7" s="20"/>
    </row>
    <row r="8" spans="1:15" ht="12.75">
      <c r="A8" s="17" t="s">
        <v>9</v>
      </c>
      <c r="B8" s="18" t="s">
        <v>8</v>
      </c>
      <c r="C8" s="18" t="s">
        <v>10</v>
      </c>
      <c r="D8" s="18"/>
      <c r="E8" s="18"/>
      <c r="F8" s="19">
        <f>F9+F22+F35+F43+F49</f>
        <v>48985199.85</v>
      </c>
      <c r="G8" s="19">
        <f>G9+G22+G35+G43+G49</f>
        <v>3556851.99</v>
      </c>
      <c r="H8" s="19">
        <f>H9+H22+H35+H43+H49</f>
        <v>52542051.84</v>
      </c>
      <c r="I8" s="20">
        <f aca="true" t="shared" si="0" ref="I8:I71">F8-G8</f>
        <v>45428347.86</v>
      </c>
      <c r="J8" s="19">
        <v>48985199.85</v>
      </c>
      <c r="K8" s="20">
        <f aca="true" t="shared" si="1" ref="K8:K71">H8-J8</f>
        <v>3556851.990000002</v>
      </c>
      <c r="M8" s="20">
        <f aca="true" t="shared" si="2" ref="M8:M71">F8+G8</f>
        <v>52542051.84</v>
      </c>
      <c r="N8" s="20">
        <f aca="true" t="shared" si="3" ref="N8:N71">H8-M8</f>
        <v>0</v>
      </c>
      <c r="O8" s="20">
        <f aca="true" t="shared" si="4" ref="O8:O71">H8-I8</f>
        <v>7113703.980000004</v>
      </c>
    </row>
    <row r="9" spans="1:18" ht="51">
      <c r="A9" s="17" t="s">
        <v>11</v>
      </c>
      <c r="B9" s="18" t="s">
        <v>8</v>
      </c>
      <c r="C9" s="18" t="s">
        <v>12</v>
      </c>
      <c r="D9" s="18"/>
      <c r="E9" s="18"/>
      <c r="F9" s="19">
        <f aca="true" t="shared" si="5" ref="F9:H10">F10</f>
        <v>3314682</v>
      </c>
      <c r="G9" s="19">
        <f t="shared" si="5"/>
        <v>0</v>
      </c>
      <c r="H9" s="19">
        <f t="shared" si="5"/>
        <v>3314682</v>
      </c>
      <c r="I9" s="20">
        <f t="shared" si="0"/>
        <v>3314682</v>
      </c>
      <c r="J9" s="19">
        <v>3314682</v>
      </c>
      <c r="K9" s="20">
        <f t="shared" si="1"/>
        <v>0</v>
      </c>
      <c r="M9" s="20">
        <f t="shared" si="2"/>
        <v>3314682</v>
      </c>
      <c r="N9" s="20">
        <f t="shared" si="3"/>
        <v>0</v>
      </c>
      <c r="O9" s="20">
        <f t="shared" si="4"/>
        <v>0</v>
      </c>
      <c r="R9" s="20"/>
    </row>
    <row r="10" spans="1:15" ht="63.75">
      <c r="A10" s="17" t="s">
        <v>13</v>
      </c>
      <c r="B10" s="18" t="s">
        <v>8</v>
      </c>
      <c r="C10" s="18" t="s">
        <v>12</v>
      </c>
      <c r="D10" s="18" t="s">
        <v>14</v>
      </c>
      <c r="E10" s="18"/>
      <c r="F10" s="19">
        <f t="shared" si="5"/>
        <v>3314682</v>
      </c>
      <c r="G10" s="19">
        <f t="shared" si="5"/>
        <v>0</v>
      </c>
      <c r="H10" s="19">
        <f t="shared" si="5"/>
        <v>3314682</v>
      </c>
      <c r="I10" s="20">
        <f t="shared" si="0"/>
        <v>3314682</v>
      </c>
      <c r="J10" s="19">
        <v>3314682</v>
      </c>
      <c r="K10" s="20">
        <f t="shared" si="1"/>
        <v>0</v>
      </c>
      <c r="M10" s="20">
        <f t="shared" si="2"/>
        <v>3314682</v>
      </c>
      <c r="N10" s="20">
        <f t="shared" si="3"/>
        <v>0</v>
      </c>
      <c r="O10" s="20">
        <f t="shared" si="4"/>
        <v>0</v>
      </c>
    </row>
    <row r="11" spans="1:15" ht="38.25">
      <c r="A11" s="17" t="s">
        <v>15</v>
      </c>
      <c r="B11" s="18" t="s">
        <v>8</v>
      </c>
      <c r="C11" s="18" t="s">
        <v>12</v>
      </c>
      <c r="D11" s="18" t="s">
        <v>16</v>
      </c>
      <c r="E11" s="18"/>
      <c r="F11" s="19">
        <f>F12+F19</f>
        <v>3314682</v>
      </c>
      <c r="G11" s="19">
        <f>G12+G19</f>
        <v>0</v>
      </c>
      <c r="H11" s="19">
        <f>H12+H19</f>
        <v>3314682</v>
      </c>
      <c r="I11" s="20">
        <f t="shared" si="0"/>
        <v>3314682</v>
      </c>
      <c r="J11" s="19">
        <v>3314682</v>
      </c>
      <c r="K11" s="20">
        <f t="shared" si="1"/>
        <v>0</v>
      </c>
      <c r="M11" s="20">
        <f t="shared" si="2"/>
        <v>3314682</v>
      </c>
      <c r="N11" s="20">
        <f t="shared" si="3"/>
        <v>0</v>
      </c>
      <c r="O11" s="20">
        <f t="shared" si="4"/>
        <v>0</v>
      </c>
    </row>
    <row r="12" spans="1:15" ht="12.75">
      <c r="A12" s="17" t="s">
        <v>17</v>
      </c>
      <c r="B12" s="18" t="s">
        <v>8</v>
      </c>
      <c r="C12" s="18" t="s">
        <v>12</v>
      </c>
      <c r="D12" s="18" t="s">
        <v>18</v>
      </c>
      <c r="E12" s="18"/>
      <c r="F12" s="19">
        <f>F13+F15+F17</f>
        <v>788350</v>
      </c>
      <c r="G12" s="19">
        <f>G13+G15+G17</f>
        <v>0</v>
      </c>
      <c r="H12" s="19">
        <f>H13+H15+H17</f>
        <v>788350</v>
      </c>
      <c r="I12" s="20">
        <f t="shared" si="0"/>
        <v>788350</v>
      </c>
      <c r="J12" s="19">
        <v>788350</v>
      </c>
      <c r="K12" s="20">
        <f t="shared" si="1"/>
        <v>0</v>
      </c>
      <c r="M12" s="20">
        <f t="shared" si="2"/>
        <v>788350</v>
      </c>
      <c r="N12" s="20">
        <f t="shared" si="3"/>
        <v>0</v>
      </c>
      <c r="O12" s="20">
        <f t="shared" si="4"/>
        <v>0</v>
      </c>
    </row>
    <row r="13" spans="1:15" ht="63.75">
      <c r="A13" s="17" t="s">
        <v>19</v>
      </c>
      <c r="B13" s="18" t="s">
        <v>8</v>
      </c>
      <c r="C13" s="18" t="s">
        <v>12</v>
      </c>
      <c r="D13" s="18" t="s">
        <v>18</v>
      </c>
      <c r="E13" s="18" t="s">
        <v>20</v>
      </c>
      <c r="F13" s="19">
        <f>F14</f>
        <v>345162</v>
      </c>
      <c r="G13" s="19">
        <f>G14</f>
        <v>0</v>
      </c>
      <c r="H13" s="19">
        <f>H14</f>
        <v>345162</v>
      </c>
      <c r="I13" s="20">
        <f t="shared" si="0"/>
        <v>345162</v>
      </c>
      <c r="J13" s="19">
        <v>345162</v>
      </c>
      <c r="K13" s="20">
        <f t="shared" si="1"/>
        <v>0</v>
      </c>
      <c r="M13" s="20">
        <f t="shared" si="2"/>
        <v>345162</v>
      </c>
      <c r="N13" s="20">
        <f t="shared" si="3"/>
        <v>0</v>
      </c>
      <c r="O13" s="20">
        <f t="shared" si="4"/>
        <v>0</v>
      </c>
    </row>
    <row r="14" spans="1:15" ht="25.5">
      <c r="A14" s="9" t="s">
        <v>21</v>
      </c>
      <c r="B14" s="11" t="s">
        <v>8</v>
      </c>
      <c r="C14" s="11" t="s">
        <v>12</v>
      </c>
      <c r="D14" s="11" t="s">
        <v>18</v>
      </c>
      <c r="E14" s="11" t="s">
        <v>22</v>
      </c>
      <c r="F14" s="16">
        <v>345162</v>
      </c>
      <c r="G14" s="16"/>
      <c r="H14" s="16">
        <f>F14+G14</f>
        <v>345162</v>
      </c>
      <c r="I14" s="20">
        <f t="shared" si="0"/>
        <v>345162</v>
      </c>
      <c r="J14" s="13">
        <v>345162</v>
      </c>
      <c r="K14" s="20">
        <f t="shared" si="1"/>
        <v>0</v>
      </c>
      <c r="M14" s="20">
        <f t="shared" si="2"/>
        <v>345162</v>
      </c>
      <c r="N14" s="20">
        <f t="shared" si="3"/>
        <v>0</v>
      </c>
      <c r="O14" s="20">
        <f t="shared" si="4"/>
        <v>0</v>
      </c>
    </row>
    <row r="15" spans="1:15" ht="25.5">
      <c r="A15" s="17" t="s">
        <v>23</v>
      </c>
      <c r="B15" s="18" t="s">
        <v>8</v>
      </c>
      <c r="C15" s="18" t="s">
        <v>12</v>
      </c>
      <c r="D15" s="18" t="s">
        <v>18</v>
      </c>
      <c r="E15" s="18" t="s">
        <v>24</v>
      </c>
      <c r="F15" s="19">
        <f>F16</f>
        <v>440488</v>
      </c>
      <c r="G15" s="19">
        <f>G16</f>
        <v>0</v>
      </c>
      <c r="H15" s="19">
        <f>H16</f>
        <v>440488</v>
      </c>
      <c r="I15" s="20">
        <f t="shared" si="0"/>
        <v>440488</v>
      </c>
      <c r="J15" s="19">
        <v>440488</v>
      </c>
      <c r="K15" s="20">
        <f t="shared" si="1"/>
        <v>0</v>
      </c>
      <c r="M15" s="20">
        <f t="shared" si="2"/>
        <v>440488</v>
      </c>
      <c r="N15" s="20">
        <f t="shared" si="3"/>
        <v>0</v>
      </c>
      <c r="O15" s="20">
        <f t="shared" si="4"/>
        <v>0</v>
      </c>
    </row>
    <row r="16" spans="1:15" ht="25.5">
      <c r="A16" s="9" t="s">
        <v>25</v>
      </c>
      <c r="B16" s="11" t="s">
        <v>8</v>
      </c>
      <c r="C16" s="11" t="s">
        <v>12</v>
      </c>
      <c r="D16" s="11" t="s">
        <v>18</v>
      </c>
      <c r="E16" s="11" t="s">
        <v>26</v>
      </c>
      <c r="F16" s="16">
        <v>440488</v>
      </c>
      <c r="G16" s="16"/>
      <c r="H16" s="16">
        <f>F16+G16</f>
        <v>440488</v>
      </c>
      <c r="I16" s="20">
        <f t="shared" si="0"/>
        <v>440488</v>
      </c>
      <c r="J16" s="13">
        <v>440488</v>
      </c>
      <c r="K16" s="20">
        <f t="shared" si="1"/>
        <v>0</v>
      </c>
      <c r="M16" s="20">
        <f t="shared" si="2"/>
        <v>440488</v>
      </c>
      <c r="N16" s="20">
        <f t="shared" si="3"/>
        <v>0</v>
      </c>
      <c r="O16" s="20">
        <f t="shared" si="4"/>
        <v>0</v>
      </c>
    </row>
    <row r="17" spans="1:15" ht="12.75">
      <c r="A17" s="17" t="s">
        <v>27</v>
      </c>
      <c r="B17" s="18" t="s">
        <v>8</v>
      </c>
      <c r="C17" s="18" t="s">
        <v>12</v>
      </c>
      <c r="D17" s="18" t="s">
        <v>18</v>
      </c>
      <c r="E17" s="18" t="s">
        <v>28</v>
      </c>
      <c r="F17" s="19">
        <f>F18</f>
        <v>2700</v>
      </c>
      <c r="G17" s="19">
        <f>G18</f>
        <v>0</v>
      </c>
      <c r="H17" s="19">
        <f>H18</f>
        <v>2700</v>
      </c>
      <c r="I17" s="20">
        <f t="shared" si="0"/>
        <v>2700</v>
      </c>
      <c r="J17" s="19">
        <v>2700</v>
      </c>
      <c r="K17" s="20">
        <f t="shared" si="1"/>
        <v>0</v>
      </c>
      <c r="M17" s="20">
        <f t="shared" si="2"/>
        <v>2700</v>
      </c>
      <c r="N17" s="20">
        <f t="shared" si="3"/>
        <v>0</v>
      </c>
      <c r="O17" s="20">
        <f t="shared" si="4"/>
        <v>0</v>
      </c>
    </row>
    <row r="18" spans="1:15" ht="12.75">
      <c r="A18" s="9" t="s">
        <v>29</v>
      </c>
      <c r="B18" s="11" t="s">
        <v>8</v>
      </c>
      <c r="C18" s="11" t="s">
        <v>12</v>
      </c>
      <c r="D18" s="11" t="s">
        <v>18</v>
      </c>
      <c r="E18" s="11" t="s">
        <v>30</v>
      </c>
      <c r="F18" s="16">
        <v>2700</v>
      </c>
      <c r="G18" s="16"/>
      <c r="H18" s="16">
        <f>F18+G18</f>
        <v>2700</v>
      </c>
      <c r="I18" s="20">
        <f t="shared" si="0"/>
        <v>2700</v>
      </c>
      <c r="J18" s="13">
        <v>2700</v>
      </c>
      <c r="K18" s="20">
        <f t="shared" si="1"/>
        <v>0</v>
      </c>
      <c r="M18" s="20">
        <f t="shared" si="2"/>
        <v>2700</v>
      </c>
      <c r="N18" s="20">
        <f t="shared" si="3"/>
        <v>0</v>
      </c>
      <c r="O18" s="20">
        <f t="shared" si="4"/>
        <v>0</v>
      </c>
    </row>
    <row r="19" spans="1:15" ht="25.5">
      <c r="A19" s="17" t="s">
        <v>31</v>
      </c>
      <c r="B19" s="18" t="s">
        <v>8</v>
      </c>
      <c r="C19" s="18" t="s">
        <v>12</v>
      </c>
      <c r="D19" s="18" t="s">
        <v>32</v>
      </c>
      <c r="E19" s="18"/>
      <c r="F19" s="19">
        <f aca="true" t="shared" si="6" ref="F19:H20">F20</f>
        <v>2526332</v>
      </c>
      <c r="G19" s="19">
        <f t="shared" si="6"/>
        <v>0</v>
      </c>
      <c r="H19" s="19">
        <f t="shared" si="6"/>
        <v>2526332</v>
      </c>
      <c r="I19" s="20">
        <f t="shared" si="0"/>
        <v>2526332</v>
      </c>
      <c r="J19" s="19">
        <v>2526332</v>
      </c>
      <c r="K19" s="20">
        <f t="shared" si="1"/>
        <v>0</v>
      </c>
      <c r="M19" s="20">
        <f t="shared" si="2"/>
        <v>2526332</v>
      </c>
      <c r="N19" s="20">
        <f t="shared" si="3"/>
        <v>0</v>
      </c>
      <c r="O19" s="20">
        <f t="shared" si="4"/>
        <v>0</v>
      </c>
    </row>
    <row r="20" spans="1:15" ht="63.75">
      <c r="A20" s="17" t="s">
        <v>19</v>
      </c>
      <c r="B20" s="18" t="s">
        <v>8</v>
      </c>
      <c r="C20" s="18" t="s">
        <v>12</v>
      </c>
      <c r="D20" s="18" t="s">
        <v>32</v>
      </c>
      <c r="E20" s="18" t="s">
        <v>20</v>
      </c>
      <c r="F20" s="19">
        <f t="shared" si="6"/>
        <v>2526332</v>
      </c>
      <c r="G20" s="19">
        <f t="shared" si="6"/>
        <v>0</v>
      </c>
      <c r="H20" s="19">
        <f t="shared" si="6"/>
        <v>2526332</v>
      </c>
      <c r="I20" s="20">
        <f t="shared" si="0"/>
        <v>2526332</v>
      </c>
      <c r="J20" s="19">
        <v>2526332</v>
      </c>
      <c r="K20" s="20">
        <f t="shared" si="1"/>
        <v>0</v>
      </c>
      <c r="M20" s="20">
        <f t="shared" si="2"/>
        <v>2526332</v>
      </c>
      <c r="N20" s="20">
        <f t="shared" si="3"/>
        <v>0</v>
      </c>
      <c r="O20" s="20">
        <f t="shared" si="4"/>
        <v>0</v>
      </c>
    </row>
    <row r="21" spans="1:15" ht="25.5">
      <c r="A21" s="9" t="s">
        <v>21</v>
      </c>
      <c r="B21" s="11" t="s">
        <v>8</v>
      </c>
      <c r="C21" s="11" t="s">
        <v>12</v>
      </c>
      <c r="D21" s="11" t="s">
        <v>32</v>
      </c>
      <c r="E21" s="11" t="s">
        <v>22</v>
      </c>
      <c r="F21" s="16">
        <v>2526332</v>
      </c>
      <c r="G21" s="16"/>
      <c r="H21" s="16">
        <f>F21+G21</f>
        <v>2526332</v>
      </c>
      <c r="I21" s="20">
        <f t="shared" si="0"/>
        <v>2526332</v>
      </c>
      <c r="J21" s="13">
        <v>2526332</v>
      </c>
      <c r="K21" s="20">
        <f t="shared" si="1"/>
        <v>0</v>
      </c>
      <c r="M21" s="20">
        <f t="shared" si="2"/>
        <v>2526332</v>
      </c>
      <c r="N21" s="20">
        <f t="shared" si="3"/>
        <v>0</v>
      </c>
      <c r="O21" s="20">
        <f t="shared" si="4"/>
        <v>0</v>
      </c>
    </row>
    <row r="22" spans="1:15" ht="51">
      <c r="A22" s="17" t="s">
        <v>33</v>
      </c>
      <c r="B22" s="18" t="s">
        <v>8</v>
      </c>
      <c r="C22" s="18" t="s">
        <v>34</v>
      </c>
      <c r="D22" s="18"/>
      <c r="E22" s="18"/>
      <c r="F22" s="19">
        <f aca="true" t="shared" si="7" ref="F22:H23">F23</f>
        <v>28132000</v>
      </c>
      <c r="G22" s="19">
        <f t="shared" si="7"/>
        <v>0</v>
      </c>
      <c r="H22" s="19">
        <f t="shared" si="7"/>
        <v>28132000</v>
      </c>
      <c r="I22" s="20">
        <f t="shared" si="0"/>
        <v>28132000</v>
      </c>
      <c r="J22" s="19">
        <v>28132000</v>
      </c>
      <c r="K22" s="20">
        <f t="shared" si="1"/>
        <v>0</v>
      </c>
      <c r="M22" s="20">
        <f t="shared" si="2"/>
        <v>28132000</v>
      </c>
      <c r="N22" s="20">
        <f t="shared" si="3"/>
        <v>0</v>
      </c>
      <c r="O22" s="20">
        <f t="shared" si="4"/>
        <v>0</v>
      </c>
    </row>
    <row r="23" spans="1:15" ht="63.75">
      <c r="A23" s="17" t="s">
        <v>13</v>
      </c>
      <c r="B23" s="18" t="s">
        <v>8</v>
      </c>
      <c r="C23" s="18" t="s">
        <v>34</v>
      </c>
      <c r="D23" s="18" t="s">
        <v>14</v>
      </c>
      <c r="E23" s="18"/>
      <c r="F23" s="19">
        <f t="shared" si="7"/>
        <v>28132000</v>
      </c>
      <c r="G23" s="19">
        <f t="shared" si="7"/>
        <v>0</v>
      </c>
      <c r="H23" s="19">
        <f t="shared" si="7"/>
        <v>28132000</v>
      </c>
      <c r="I23" s="20">
        <f t="shared" si="0"/>
        <v>28132000</v>
      </c>
      <c r="J23" s="19">
        <v>28132000</v>
      </c>
      <c r="K23" s="20">
        <f t="shared" si="1"/>
        <v>0</v>
      </c>
      <c r="M23" s="20">
        <f t="shared" si="2"/>
        <v>28132000</v>
      </c>
      <c r="N23" s="20">
        <f t="shared" si="3"/>
        <v>0</v>
      </c>
      <c r="O23" s="20">
        <f t="shared" si="4"/>
        <v>0</v>
      </c>
    </row>
    <row r="24" spans="1:15" ht="38.25">
      <c r="A24" s="17" t="s">
        <v>35</v>
      </c>
      <c r="B24" s="18" t="s">
        <v>8</v>
      </c>
      <c r="C24" s="18" t="s">
        <v>34</v>
      </c>
      <c r="D24" s="18" t="s">
        <v>36</v>
      </c>
      <c r="E24" s="18"/>
      <c r="F24" s="19">
        <f>F25+F32</f>
        <v>28132000</v>
      </c>
      <c r="G24" s="19">
        <f>G25+G32</f>
        <v>0</v>
      </c>
      <c r="H24" s="19">
        <f>H25+H32</f>
        <v>28132000</v>
      </c>
      <c r="I24" s="20">
        <f t="shared" si="0"/>
        <v>28132000</v>
      </c>
      <c r="J24" s="19">
        <v>28132000</v>
      </c>
      <c r="K24" s="20">
        <f t="shared" si="1"/>
        <v>0</v>
      </c>
      <c r="M24" s="20">
        <f t="shared" si="2"/>
        <v>28132000</v>
      </c>
      <c r="N24" s="20">
        <f t="shared" si="3"/>
        <v>0</v>
      </c>
      <c r="O24" s="20">
        <f t="shared" si="4"/>
        <v>0</v>
      </c>
    </row>
    <row r="25" spans="1:15" ht="12.75">
      <c r="A25" s="17" t="s">
        <v>17</v>
      </c>
      <c r="B25" s="18" t="s">
        <v>8</v>
      </c>
      <c r="C25" s="18" t="s">
        <v>34</v>
      </c>
      <c r="D25" s="18" t="s">
        <v>37</v>
      </c>
      <c r="E25" s="18"/>
      <c r="F25" s="19">
        <f>F26+F28+F30</f>
        <v>26891194</v>
      </c>
      <c r="G25" s="19">
        <f>G26+G28+G30</f>
        <v>0</v>
      </c>
      <c r="H25" s="19">
        <f>H26+H28+H30</f>
        <v>26891194</v>
      </c>
      <c r="I25" s="20">
        <f t="shared" si="0"/>
        <v>26891194</v>
      </c>
      <c r="J25" s="19">
        <v>26891194</v>
      </c>
      <c r="K25" s="20">
        <f t="shared" si="1"/>
        <v>0</v>
      </c>
      <c r="M25" s="20">
        <f t="shared" si="2"/>
        <v>26891194</v>
      </c>
      <c r="N25" s="20">
        <f t="shared" si="3"/>
        <v>0</v>
      </c>
      <c r="O25" s="20">
        <f t="shared" si="4"/>
        <v>0</v>
      </c>
    </row>
    <row r="26" spans="1:15" ht="63.75">
      <c r="A26" s="17" t="s">
        <v>19</v>
      </c>
      <c r="B26" s="18" t="s">
        <v>8</v>
      </c>
      <c r="C26" s="18" t="s">
        <v>34</v>
      </c>
      <c r="D26" s="18" t="s">
        <v>37</v>
      </c>
      <c r="E26" s="18" t="s">
        <v>20</v>
      </c>
      <c r="F26" s="19">
        <f>F27</f>
        <v>21374048</v>
      </c>
      <c r="G26" s="19">
        <f>G27</f>
        <v>0</v>
      </c>
      <c r="H26" s="19">
        <f>H27</f>
        <v>21374048</v>
      </c>
      <c r="I26" s="20">
        <f t="shared" si="0"/>
        <v>21374048</v>
      </c>
      <c r="J26" s="19">
        <v>21374048</v>
      </c>
      <c r="K26" s="20">
        <f t="shared" si="1"/>
        <v>0</v>
      </c>
      <c r="M26" s="20">
        <f t="shared" si="2"/>
        <v>21374048</v>
      </c>
      <c r="N26" s="20">
        <f t="shared" si="3"/>
        <v>0</v>
      </c>
      <c r="O26" s="20">
        <f t="shared" si="4"/>
        <v>0</v>
      </c>
    </row>
    <row r="27" spans="1:15" ht="25.5">
      <c r="A27" s="9" t="s">
        <v>21</v>
      </c>
      <c r="B27" s="11" t="s">
        <v>8</v>
      </c>
      <c r="C27" s="11" t="s">
        <v>34</v>
      </c>
      <c r="D27" s="11" t="s">
        <v>37</v>
      </c>
      <c r="E27" s="11" t="s">
        <v>22</v>
      </c>
      <c r="F27" s="16">
        <v>21374048</v>
      </c>
      <c r="G27" s="16"/>
      <c r="H27" s="16">
        <f>F27+G27</f>
        <v>21374048</v>
      </c>
      <c r="I27" s="20">
        <f t="shared" si="0"/>
        <v>21374048</v>
      </c>
      <c r="J27" s="13">
        <v>21374048</v>
      </c>
      <c r="K27" s="20">
        <f t="shared" si="1"/>
        <v>0</v>
      </c>
      <c r="M27" s="20">
        <f t="shared" si="2"/>
        <v>21374048</v>
      </c>
      <c r="N27" s="20">
        <f t="shared" si="3"/>
        <v>0</v>
      </c>
      <c r="O27" s="20">
        <f t="shared" si="4"/>
        <v>0</v>
      </c>
    </row>
    <row r="28" spans="1:15" ht="25.5">
      <c r="A28" s="17" t="s">
        <v>23</v>
      </c>
      <c r="B28" s="18" t="s">
        <v>8</v>
      </c>
      <c r="C28" s="18" t="s">
        <v>34</v>
      </c>
      <c r="D28" s="18" t="s">
        <v>37</v>
      </c>
      <c r="E28" s="18" t="s">
        <v>24</v>
      </c>
      <c r="F28" s="19">
        <f>F29</f>
        <v>5493146</v>
      </c>
      <c r="G28" s="19">
        <f>G29</f>
        <v>0</v>
      </c>
      <c r="H28" s="19">
        <f>H29</f>
        <v>5493146</v>
      </c>
      <c r="I28" s="20">
        <f t="shared" si="0"/>
        <v>5493146</v>
      </c>
      <c r="J28" s="19">
        <v>5493146</v>
      </c>
      <c r="K28" s="20">
        <f t="shared" si="1"/>
        <v>0</v>
      </c>
      <c r="M28" s="20">
        <f t="shared" si="2"/>
        <v>5493146</v>
      </c>
      <c r="N28" s="20">
        <f t="shared" si="3"/>
        <v>0</v>
      </c>
      <c r="O28" s="20">
        <f t="shared" si="4"/>
        <v>0</v>
      </c>
    </row>
    <row r="29" spans="1:15" ht="25.5">
      <c r="A29" s="9" t="s">
        <v>25</v>
      </c>
      <c r="B29" s="11" t="s">
        <v>8</v>
      </c>
      <c r="C29" s="11" t="s">
        <v>34</v>
      </c>
      <c r="D29" s="11" t="s">
        <v>37</v>
      </c>
      <c r="E29" s="11" t="s">
        <v>26</v>
      </c>
      <c r="F29" s="16">
        <v>5493146</v>
      </c>
      <c r="G29" s="16"/>
      <c r="H29" s="16">
        <f>F29+G29</f>
        <v>5493146</v>
      </c>
      <c r="I29" s="20">
        <f t="shared" si="0"/>
        <v>5493146</v>
      </c>
      <c r="J29" s="13">
        <v>5493146</v>
      </c>
      <c r="K29" s="20">
        <f t="shared" si="1"/>
        <v>0</v>
      </c>
      <c r="M29" s="20">
        <f t="shared" si="2"/>
        <v>5493146</v>
      </c>
      <c r="N29" s="20">
        <f t="shared" si="3"/>
        <v>0</v>
      </c>
      <c r="O29" s="20">
        <f t="shared" si="4"/>
        <v>0</v>
      </c>
    </row>
    <row r="30" spans="1:15" ht="12.75">
      <c r="A30" s="17" t="s">
        <v>27</v>
      </c>
      <c r="B30" s="18" t="s">
        <v>8</v>
      </c>
      <c r="C30" s="18" t="s">
        <v>34</v>
      </c>
      <c r="D30" s="18" t="s">
        <v>37</v>
      </c>
      <c r="E30" s="18" t="s">
        <v>28</v>
      </c>
      <c r="F30" s="19">
        <f>F31</f>
        <v>24000</v>
      </c>
      <c r="G30" s="19">
        <f>G31</f>
        <v>0</v>
      </c>
      <c r="H30" s="19">
        <f>H31</f>
        <v>24000</v>
      </c>
      <c r="I30" s="20">
        <f t="shared" si="0"/>
        <v>24000</v>
      </c>
      <c r="J30" s="19">
        <v>24000</v>
      </c>
      <c r="K30" s="20">
        <f t="shared" si="1"/>
        <v>0</v>
      </c>
      <c r="M30" s="20">
        <f t="shared" si="2"/>
        <v>24000</v>
      </c>
      <c r="N30" s="20">
        <f t="shared" si="3"/>
        <v>0</v>
      </c>
      <c r="O30" s="20">
        <f t="shared" si="4"/>
        <v>0</v>
      </c>
    </row>
    <row r="31" spans="1:15" ht="12.75">
      <c r="A31" s="9" t="s">
        <v>29</v>
      </c>
      <c r="B31" s="11" t="s">
        <v>8</v>
      </c>
      <c r="C31" s="11" t="s">
        <v>34</v>
      </c>
      <c r="D31" s="11" t="s">
        <v>37</v>
      </c>
      <c r="E31" s="11" t="s">
        <v>30</v>
      </c>
      <c r="F31" s="16">
        <v>24000</v>
      </c>
      <c r="G31" s="16"/>
      <c r="H31" s="16">
        <f>F31+G31</f>
        <v>24000</v>
      </c>
      <c r="I31" s="20">
        <f t="shared" si="0"/>
        <v>24000</v>
      </c>
      <c r="J31" s="13">
        <v>24000</v>
      </c>
      <c r="K31" s="20">
        <f t="shared" si="1"/>
        <v>0</v>
      </c>
      <c r="M31" s="20">
        <f t="shared" si="2"/>
        <v>24000</v>
      </c>
      <c r="N31" s="20">
        <f t="shared" si="3"/>
        <v>0</v>
      </c>
      <c r="O31" s="20">
        <f t="shared" si="4"/>
        <v>0</v>
      </c>
    </row>
    <row r="32" spans="1:15" ht="38.25">
      <c r="A32" s="17" t="s">
        <v>38</v>
      </c>
      <c r="B32" s="18" t="s">
        <v>8</v>
      </c>
      <c r="C32" s="18" t="s">
        <v>34</v>
      </c>
      <c r="D32" s="18" t="s">
        <v>39</v>
      </c>
      <c r="E32" s="18"/>
      <c r="F32" s="19">
        <f aca="true" t="shared" si="8" ref="F32:H33">F33</f>
        <v>1240806</v>
      </c>
      <c r="G32" s="19">
        <f t="shared" si="8"/>
        <v>0</v>
      </c>
      <c r="H32" s="19">
        <f t="shared" si="8"/>
        <v>1240806</v>
      </c>
      <c r="I32" s="20">
        <f t="shared" si="0"/>
        <v>1240806</v>
      </c>
      <c r="J32" s="19">
        <v>1240806</v>
      </c>
      <c r="K32" s="20">
        <f t="shared" si="1"/>
        <v>0</v>
      </c>
      <c r="M32" s="20">
        <f t="shared" si="2"/>
        <v>1240806</v>
      </c>
      <c r="N32" s="20">
        <f t="shared" si="3"/>
        <v>0</v>
      </c>
      <c r="O32" s="20">
        <f t="shared" si="4"/>
        <v>0</v>
      </c>
    </row>
    <row r="33" spans="1:15" ht="63.75">
      <c r="A33" s="17" t="s">
        <v>19</v>
      </c>
      <c r="B33" s="18" t="s">
        <v>8</v>
      </c>
      <c r="C33" s="18" t="s">
        <v>34</v>
      </c>
      <c r="D33" s="18" t="s">
        <v>39</v>
      </c>
      <c r="E33" s="18" t="s">
        <v>20</v>
      </c>
      <c r="F33" s="19">
        <f t="shared" si="8"/>
        <v>1240806</v>
      </c>
      <c r="G33" s="19">
        <f t="shared" si="8"/>
        <v>0</v>
      </c>
      <c r="H33" s="19">
        <f t="shared" si="8"/>
        <v>1240806</v>
      </c>
      <c r="I33" s="20">
        <f t="shared" si="0"/>
        <v>1240806</v>
      </c>
      <c r="J33" s="19">
        <v>1240806</v>
      </c>
      <c r="K33" s="20">
        <f t="shared" si="1"/>
        <v>0</v>
      </c>
      <c r="M33" s="20">
        <f t="shared" si="2"/>
        <v>1240806</v>
      </c>
      <c r="N33" s="20">
        <f t="shared" si="3"/>
        <v>0</v>
      </c>
      <c r="O33" s="20">
        <f t="shared" si="4"/>
        <v>0</v>
      </c>
    </row>
    <row r="34" spans="1:15" ht="25.5">
      <c r="A34" s="9" t="s">
        <v>21</v>
      </c>
      <c r="B34" s="11" t="s">
        <v>8</v>
      </c>
      <c r="C34" s="11" t="s">
        <v>34</v>
      </c>
      <c r="D34" s="11" t="s">
        <v>39</v>
      </c>
      <c r="E34" s="11" t="s">
        <v>22</v>
      </c>
      <c r="F34" s="16">
        <v>1240806</v>
      </c>
      <c r="G34" s="16"/>
      <c r="H34" s="16">
        <f>F34+G34</f>
        <v>1240806</v>
      </c>
      <c r="I34" s="20">
        <f t="shared" si="0"/>
        <v>1240806</v>
      </c>
      <c r="J34" s="13">
        <v>1240806</v>
      </c>
      <c r="K34" s="20">
        <f t="shared" si="1"/>
        <v>0</v>
      </c>
      <c r="M34" s="20">
        <f t="shared" si="2"/>
        <v>1240806</v>
      </c>
      <c r="N34" s="20">
        <f t="shared" si="3"/>
        <v>0</v>
      </c>
      <c r="O34" s="20">
        <f t="shared" si="4"/>
        <v>0</v>
      </c>
    </row>
    <row r="35" spans="1:15" ht="38.25">
      <c r="A35" s="17" t="s">
        <v>40</v>
      </c>
      <c r="B35" s="18" t="s">
        <v>8</v>
      </c>
      <c r="C35" s="18" t="s">
        <v>41</v>
      </c>
      <c r="D35" s="18"/>
      <c r="E35" s="18"/>
      <c r="F35" s="19">
        <f aca="true" t="shared" si="9" ref="F35:H37">F36</f>
        <v>715152</v>
      </c>
      <c r="G35" s="19">
        <f t="shared" si="9"/>
        <v>0</v>
      </c>
      <c r="H35" s="19">
        <f t="shared" si="9"/>
        <v>715152</v>
      </c>
      <c r="I35" s="20">
        <f t="shared" si="0"/>
        <v>715152</v>
      </c>
      <c r="J35" s="19">
        <v>715152</v>
      </c>
      <c r="K35" s="20">
        <f t="shared" si="1"/>
        <v>0</v>
      </c>
      <c r="M35" s="20">
        <f t="shared" si="2"/>
        <v>715152</v>
      </c>
      <c r="N35" s="20">
        <f t="shared" si="3"/>
        <v>0</v>
      </c>
      <c r="O35" s="20">
        <f t="shared" si="4"/>
        <v>0</v>
      </c>
    </row>
    <row r="36" spans="1:15" ht="63.75">
      <c r="A36" s="17" t="s">
        <v>13</v>
      </c>
      <c r="B36" s="18" t="s">
        <v>8</v>
      </c>
      <c r="C36" s="18" t="s">
        <v>41</v>
      </c>
      <c r="D36" s="18" t="s">
        <v>14</v>
      </c>
      <c r="E36" s="18"/>
      <c r="F36" s="19">
        <f t="shared" si="9"/>
        <v>715152</v>
      </c>
      <c r="G36" s="19">
        <f t="shared" si="9"/>
        <v>0</v>
      </c>
      <c r="H36" s="19">
        <f t="shared" si="9"/>
        <v>715152</v>
      </c>
      <c r="I36" s="20">
        <f t="shared" si="0"/>
        <v>715152</v>
      </c>
      <c r="J36" s="19">
        <v>715152</v>
      </c>
      <c r="K36" s="20">
        <f t="shared" si="1"/>
        <v>0</v>
      </c>
      <c r="M36" s="20">
        <f t="shared" si="2"/>
        <v>715152</v>
      </c>
      <c r="N36" s="20">
        <f t="shared" si="3"/>
        <v>0</v>
      </c>
      <c r="O36" s="20">
        <f t="shared" si="4"/>
        <v>0</v>
      </c>
    </row>
    <row r="37" spans="1:15" ht="51">
      <c r="A37" s="17" t="s">
        <v>42</v>
      </c>
      <c r="B37" s="18" t="s">
        <v>8</v>
      </c>
      <c r="C37" s="18" t="s">
        <v>41</v>
      </c>
      <c r="D37" s="18" t="s">
        <v>43</v>
      </c>
      <c r="E37" s="18"/>
      <c r="F37" s="19">
        <f t="shared" si="9"/>
        <v>715152</v>
      </c>
      <c r="G37" s="19">
        <f t="shared" si="9"/>
        <v>0</v>
      </c>
      <c r="H37" s="19">
        <f t="shared" si="9"/>
        <v>715152</v>
      </c>
      <c r="I37" s="20">
        <f t="shared" si="0"/>
        <v>715152</v>
      </c>
      <c r="J37" s="19">
        <v>715152</v>
      </c>
      <c r="K37" s="20">
        <f t="shared" si="1"/>
        <v>0</v>
      </c>
      <c r="M37" s="20">
        <f t="shared" si="2"/>
        <v>715152</v>
      </c>
      <c r="N37" s="20">
        <f t="shared" si="3"/>
        <v>0</v>
      </c>
      <c r="O37" s="20">
        <f t="shared" si="4"/>
        <v>0</v>
      </c>
    </row>
    <row r="38" spans="1:15" ht="12.75">
      <c r="A38" s="17" t="s">
        <v>17</v>
      </c>
      <c r="B38" s="18" t="s">
        <v>8</v>
      </c>
      <c r="C38" s="18" t="s">
        <v>41</v>
      </c>
      <c r="D38" s="18" t="s">
        <v>44</v>
      </c>
      <c r="E38" s="18"/>
      <c r="F38" s="19">
        <f>F39+F41</f>
        <v>715152</v>
      </c>
      <c r="G38" s="19">
        <f>G39+G41</f>
        <v>0</v>
      </c>
      <c r="H38" s="19">
        <f>H39+H41</f>
        <v>715152</v>
      </c>
      <c r="I38" s="20">
        <f t="shared" si="0"/>
        <v>715152</v>
      </c>
      <c r="J38" s="19">
        <v>715152</v>
      </c>
      <c r="K38" s="20">
        <f t="shared" si="1"/>
        <v>0</v>
      </c>
      <c r="M38" s="20">
        <f t="shared" si="2"/>
        <v>715152</v>
      </c>
      <c r="N38" s="20">
        <f t="shared" si="3"/>
        <v>0</v>
      </c>
      <c r="O38" s="20">
        <f t="shared" si="4"/>
        <v>0</v>
      </c>
    </row>
    <row r="39" spans="1:15" ht="63.75">
      <c r="A39" s="17" t="s">
        <v>19</v>
      </c>
      <c r="B39" s="18" t="s">
        <v>8</v>
      </c>
      <c r="C39" s="18" t="s">
        <v>41</v>
      </c>
      <c r="D39" s="18" t="s">
        <v>44</v>
      </c>
      <c r="E39" s="18" t="s">
        <v>20</v>
      </c>
      <c r="F39" s="19">
        <f>F40</f>
        <v>685152</v>
      </c>
      <c r="G39" s="19">
        <f>G40</f>
        <v>0</v>
      </c>
      <c r="H39" s="19">
        <f>H40</f>
        <v>685152</v>
      </c>
      <c r="I39" s="20">
        <f t="shared" si="0"/>
        <v>685152</v>
      </c>
      <c r="J39" s="19">
        <v>685152</v>
      </c>
      <c r="K39" s="20">
        <f t="shared" si="1"/>
        <v>0</v>
      </c>
      <c r="M39" s="20">
        <f t="shared" si="2"/>
        <v>685152</v>
      </c>
      <c r="N39" s="20">
        <f t="shared" si="3"/>
        <v>0</v>
      </c>
      <c r="O39" s="20">
        <f t="shared" si="4"/>
        <v>0</v>
      </c>
    </row>
    <row r="40" spans="1:15" ht="25.5">
      <c r="A40" s="9" t="s">
        <v>21</v>
      </c>
      <c r="B40" s="11" t="s">
        <v>8</v>
      </c>
      <c r="C40" s="11" t="s">
        <v>41</v>
      </c>
      <c r="D40" s="11" t="s">
        <v>44</v>
      </c>
      <c r="E40" s="11" t="s">
        <v>22</v>
      </c>
      <c r="F40" s="16">
        <v>685152</v>
      </c>
      <c r="G40" s="16"/>
      <c r="H40" s="16">
        <f>F40+G40</f>
        <v>685152</v>
      </c>
      <c r="I40" s="20">
        <f t="shared" si="0"/>
        <v>685152</v>
      </c>
      <c r="J40" s="13">
        <v>685152</v>
      </c>
      <c r="K40" s="20">
        <f t="shared" si="1"/>
        <v>0</v>
      </c>
      <c r="M40" s="20">
        <f t="shared" si="2"/>
        <v>685152</v>
      </c>
      <c r="N40" s="20">
        <f t="shared" si="3"/>
        <v>0</v>
      </c>
      <c r="O40" s="20">
        <f t="shared" si="4"/>
        <v>0</v>
      </c>
    </row>
    <row r="41" spans="1:15" ht="25.5">
      <c r="A41" s="17" t="s">
        <v>23</v>
      </c>
      <c r="B41" s="18" t="s">
        <v>8</v>
      </c>
      <c r="C41" s="18" t="s">
        <v>41</v>
      </c>
      <c r="D41" s="18" t="s">
        <v>44</v>
      </c>
      <c r="E41" s="18" t="s">
        <v>24</v>
      </c>
      <c r="F41" s="19">
        <f>F42</f>
        <v>30000</v>
      </c>
      <c r="G41" s="19">
        <f>G42</f>
        <v>0</v>
      </c>
      <c r="H41" s="19">
        <f>H42</f>
        <v>30000</v>
      </c>
      <c r="I41" s="20">
        <f t="shared" si="0"/>
        <v>30000</v>
      </c>
      <c r="J41" s="19">
        <v>30000</v>
      </c>
      <c r="K41" s="20">
        <f t="shared" si="1"/>
        <v>0</v>
      </c>
      <c r="M41" s="20">
        <f t="shared" si="2"/>
        <v>30000</v>
      </c>
      <c r="N41" s="20">
        <f t="shared" si="3"/>
        <v>0</v>
      </c>
      <c r="O41" s="20">
        <f t="shared" si="4"/>
        <v>0</v>
      </c>
    </row>
    <row r="42" spans="1:15" ht="25.5">
      <c r="A42" s="9" t="s">
        <v>25</v>
      </c>
      <c r="B42" s="11" t="s">
        <v>8</v>
      </c>
      <c r="C42" s="11" t="s">
        <v>41</v>
      </c>
      <c r="D42" s="11" t="s">
        <v>44</v>
      </c>
      <c r="E42" s="11" t="s">
        <v>26</v>
      </c>
      <c r="F42" s="16">
        <v>30000</v>
      </c>
      <c r="G42" s="16"/>
      <c r="H42" s="16">
        <f>F42+G42</f>
        <v>30000</v>
      </c>
      <c r="I42" s="20">
        <f t="shared" si="0"/>
        <v>30000</v>
      </c>
      <c r="J42" s="13">
        <v>30000</v>
      </c>
      <c r="K42" s="20">
        <f t="shared" si="1"/>
        <v>0</v>
      </c>
      <c r="M42" s="20">
        <f t="shared" si="2"/>
        <v>30000</v>
      </c>
      <c r="N42" s="20">
        <f t="shared" si="3"/>
        <v>0</v>
      </c>
      <c r="O42" s="20">
        <f t="shared" si="4"/>
        <v>0</v>
      </c>
    </row>
    <row r="43" spans="1:15" ht="12.75">
      <c r="A43" s="17" t="s">
        <v>45</v>
      </c>
      <c r="B43" s="18" t="s">
        <v>8</v>
      </c>
      <c r="C43" s="18" t="s">
        <v>46</v>
      </c>
      <c r="D43" s="18"/>
      <c r="E43" s="18"/>
      <c r="F43" s="19">
        <f aca="true" t="shared" si="10" ref="F43:H47">F44</f>
        <v>2000000</v>
      </c>
      <c r="G43" s="19">
        <f t="shared" si="10"/>
        <v>0</v>
      </c>
      <c r="H43" s="19">
        <f t="shared" si="10"/>
        <v>2000000</v>
      </c>
      <c r="I43" s="20">
        <f t="shared" si="0"/>
        <v>2000000</v>
      </c>
      <c r="J43" s="19">
        <v>2000000</v>
      </c>
      <c r="K43" s="20">
        <f t="shared" si="1"/>
        <v>0</v>
      </c>
      <c r="M43" s="20">
        <f t="shared" si="2"/>
        <v>2000000</v>
      </c>
      <c r="N43" s="20">
        <f t="shared" si="3"/>
        <v>0</v>
      </c>
      <c r="O43" s="20">
        <f t="shared" si="4"/>
        <v>0</v>
      </c>
    </row>
    <row r="44" spans="1:15" ht="63.75">
      <c r="A44" s="17" t="s">
        <v>13</v>
      </c>
      <c r="B44" s="18" t="s">
        <v>8</v>
      </c>
      <c r="C44" s="18" t="s">
        <v>46</v>
      </c>
      <c r="D44" s="18" t="s">
        <v>14</v>
      </c>
      <c r="E44" s="18"/>
      <c r="F44" s="19">
        <f t="shared" si="10"/>
        <v>2000000</v>
      </c>
      <c r="G44" s="19">
        <f t="shared" si="10"/>
        <v>0</v>
      </c>
      <c r="H44" s="19">
        <f t="shared" si="10"/>
        <v>2000000</v>
      </c>
      <c r="I44" s="20">
        <f t="shared" si="0"/>
        <v>2000000</v>
      </c>
      <c r="J44" s="19">
        <v>2000000</v>
      </c>
      <c r="K44" s="20">
        <f t="shared" si="1"/>
        <v>0</v>
      </c>
      <c r="M44" s="20">
        <f t="shared" si="2"/>
        <v>2000000</v>
      </c>
      <c r="N44" s="20">
        <f t="shared" si="3"/>
        <v>0</v>
      </c>
      <c r="O44" s="20">
        <f t="shared" si="4"/>
        <v>0</v>
      </c>
    </row>
    <row r="45" spans="1:15" ht="25.5">
      <c r="A45" s="17" t="s">
        <v>47</v>
      </c>
      <c r="B45" s="18" t="s">
        <v>8</v>
      </c>
      <c r="C45" s="18" t="s">
        <v>46</v>
      </c>
      <c r="D45" s="18" t="s">
        <v>48</v>
      </c>
      <c r="E45" s="18"/>
      <c r="F45" s="19">
        <f t="shared" si="10"/>
        <v>2000000</v>
      </c>
      <c r="G45" s="19">
        <f t="shared" si="10"/>
        <v>0</v>
      </c>
      <c r="H45" s="19">
        <f t="shared" si="10"/>
        <v>2000000</v>
      </c>
      <c r="I45" s="20">
        <f t="shared" si="0"/>
        <v>2000000</v>
      </c>
      <c r="J45" s="19">
        <v>2000000</v>
      </c>
      <c r="K45" s="20">
        <f t="shared" si="1"/>
        <v>0</v>
      </c>
      <c r="M45" s="20">
        <f t="shared" si="2"/>
        <v>2000000</v>
      </c>
      <c r="N45" s="20">
        <f t="shared" si="3"/>
        <v>0</v>
      </c>
      <c r="O45" s="20">
        <f t="shared" si="4"/>
        <v>0</v>
      </c>
    </row>
    <row r="46" spans="1:15" ht="25.5">
      <c r="A46" s="17" t="s">
        <v>49</v>
      </c>
      <c r="B46" s="18" t="s">
        <v>8</v>
      </c>
      <c r="C46" s="18" t="s">
        <v>46</v>
      </c>
      <c r="D46" s="18" t="s">
        <v>50</v>
      </c>
      <c r="E46" s="18"/>
      <c r="F46" s="19">
        <f t="shared" si="10"/>
        <v>2000000</v>
      </c>
      <c r="G46" s="19">
        <f t="shared" si="10"/>
        <v>0</v>
      </c>
      <c r="H46" s="19">
        <f t="shared" si="10"/>
        <v>2000000</v>
      </c>
      <c r="I46" s="20">
        <f t="shared" si="0"/>
        <v>2000000</v>
      </c>
      <c r="J46" s="19">
        <v>2000000</v>
      </c>
      <c r="K46" s="20">
        <f t="shared" si="1"/>
        <v>0</v>
      </c>
      <c r="M46" s="20">
        <f t="shared" si="2"/>
        <v>2000000</v>
      </c>
      <c r="N46" s="20">
        <f t="shared" si="3"/>
        <v>0</v>
      </c>
      <c r="O46" s="20">
        <f t="shared" si="4"/>
        <v>0</v>
      </c>
    </row>
    <row r="47" spans="1:15" ht="12.75">
      <c r="A47" s="17" t="s">
        <v>27</v>
      </c>
      <c r="B47" s="18" t="s">
        <v>8</v>
      </c>
      <c r="C47" s="18" t="s">
        <v>46</v>
      </c>
      <c r="D47" s="18" t="s">
        <v>50</v>
      </c>
      <c r="E47" s="18" t="s">
        <v>28</v>
      </c>
      <c r="F47" s="19">
        <f t="shared" si="10"/>
        <v>2000000</v>
      </c>
      <c r="G47" s="19">
        <f t="shared" si="10"/>
        <v>0</v>
      </c>
      <c r="H47" s="19">
        <f t="shared" si="10"/>
        <v>2000000</v>
      </c>
      <c r="I47" s="20">
        <f t="shared" si="0"/>
        <v>2000000</v>
      </c>
      <c r="J47" s="19">
        <v>2000000</v>
      </c>
      <c r="K47" s="20">
        <f t="shared" si="1"/>
        <v>0</v>
      </c>
      <c r="M47" s="20">
        <f t="shared" si="2"/>
        <v>2000000</v>
      </c>
      <c r="N47" s="20">
        <f t="shared" si="3"/>
        <v>0</v>
      </c>
      <c r="O47" s="20">
        <f t="shared" si="4"/>
        <v>0</v>
      </c>
    </row>
    <row r="48" spans="1:15" ht="12.75">
      <c r="A48" s="9" t="s">
        <v>51</v>
      </c>
      <c r="B48" s="11" t="s">
        <v>8</v>
      </c>
      <c r="C48" s="11" t="s">
        <v>46</v>
      </c>
      <c r="D48" s="11" t="s">
        <v>50</v>
      </c>
      <c r="E48" s="11" t="s">
        <v>52</v>
      </c>
      <c r="F48" s="16">
        <v>2000000</v>
      </c>
      <c r="G48" s="16"/>
      <c r="H48" s="16">
        <f>F48+G48</f>
        <v>2000000</v>
      </c>
      <c r="I48" s="20">
        <f t="shared" si="0"/>
        <v>2000000</v>
      </c>
      <c r="J48" s="13">
        <v>2000000</v>
      </c>
      <c r="K48" s="20">
        <f t="shared" si="1"/>
        <v>0</v>
      </c>
      <c r="M48" s="20">
        <f t="shared" si="2"/>
        <v>2000000</v>
      </c>
      <c r="N48" s="20">
        <f t="shared" si="3"/>
        <v>0</v>
      </c>
      <c r="O48" s="20">
        <f t="shared" si="4"/>
        <v>0</v>
      </c>
    </row>
    <row r="49" spans="1:15" ht="12.75">
      <c r="A49" s="17" t="s">
        <v>53</v>
      </c>
      <c r="B49" s="18" t="s">
        <v>8</v>
      </c>
      <c r="C49" s="18" t="s">
        <v>54</v>
      </c>
      <c r="D49" s="18"/>
      <c r="E49" s="18"/>
      <c r="F49" s="19">
        <f>F50+F55+F60+F65+F70+F83</f>
        <v>14823365.85</v>
      </c>
      <c r="G49" s="19">
        <f>G50+G55+G60+G65+G70+G83</f>
        <v>3556851.99</v>
      </c>
      <c r="H49" s="19">
        <f>H50+H55+H60+H65+H70+H83</f>
        <v>18380217.84</v>
      </c>
      <c r="I49" s="20">
        <f t="shared" si="0"/>
        <v>11266513.86</v>
      </c>
      <c r="J49" s="19">
        <v>14823365.85</v>
      </c>
      <c r="K49" s="20">
        <f t="shared" si="1"/>
        <v>3556851.99</v>
      </c>
      <c r="M49" s="20">
        <f t="shared" si="2"/>
        <v>18380217.84</v>
      </c>
      <c r="N49" s="20">
        <f t="shared" si="3"/>
        <v>0</v>
      </c>
      <c r="O49" s="20">
        <f t="shared" si="4"/>
        <v>7113703.98</v>
      </c>
    </row>
    <row r="50" spans="1:15" ht="38.25">
      <c r="A50" s="17" t="s">
        <v>55</v>
      </c>
      <c r="B50" s="18" t="s">
        <v>8</v>
      </c>
      <c r="C50" s="18" t="s">
        <v>54</v>
      </c>
      <c r="D50" s="18" t="s">
        <v>56</v>
      </c>
      <c r="E50" s="18"/>
      <c r="F50" s="19">
        <f aca="true" t="shared" si="11" ref="F50:H53">F51</f>
        <v>200000</v>
      </c>
      <c r="G50" s="19">
        <f t="shared" si="11"/>
        <v>0</v>
      </c>
      <c r="H50" s="19">
        <f t="shared" si="11"/>
        <v>200000</v>
      </c>
      <c r="I50" s="20">
        <f t="shared" si="0"/>
        <v>200000</v>
      </c>
      <c r="J50" s="19">
        <v>200000</v>
      </c>
      <c r="K50" s="20">
        <f t="shared" si="1"/>
        <v>0</v>
      </c>
      <c r="M50" s="20">
        <f t="shared" si="2"/>
        <v>200000</v>
      </c>
      <c r="N50" s="20">
        <f t="shared" si="3"/>
        <v>0</v>
      </c>
      <c r="O50" s="20">
        <f t="shared" si="4"/>
        <v>0</v>
      </c>
    </row>
    <row r="51" spans="1:15" ht="76.5">
      <c r="A51" s="17" t="s">
        <v>57</v>
      </c>
      <c r="B51" s="18" t="s">
        <v>8</v>
      </c>
      <c r="C51" s="18" t="s">
        <v>54</v>
      </c>
      <c r="D51" s="18" t="s">
        <v>58</v>
      </c>
      <c r="E51" s="18"/>
      <c r="F51" s="19">
        <f t="shared" si="11"/>
        <v>200000</v>
      </c>
      <c r="G51" s="19">
        <f t="shared" si="11"/>
        <v>0</v>
      </c>
      <c r="H51" s="19">
        <f t="shared" si="11"/>
        <v>200000</v>
      </c>
      <c r="I51" s="20">
        <f t="shared" si="0"/>
        <v>200000</v>
      </c>
      <c r="J51" s="19">
        <v>200000</v>
      </c>
      <c r="K51" s="20">
        <f t="shared" si="1"/>
        <v>0</v>
      </c>
      <c r="M51" s="20">
        <f t="shared" si="2"/>
        <v>200000</v>
      </c>
      <c r="N51" s="20">
        <f t="shared" si="3"/>
        <v>0</v>
      </c>
      <c r="O51" s="20">
        <f t="shared" si="4"/>
        <v>0</v>
      </c>
    </row>
    <row r="52" spans="1:15" ht="63.75">
      <c r="A52" s="17" t="s">
        <v>59</v>
      </c>
      <c r="B52" s="18" t="s">
        <v>8</v>
      </c>
      <c r="C52" s="18" t="s">
        <v>54</v>
      </c>
      <c r="D52" s="18" t="s">
        <v>60</v>
      </c>
      <c r="E52" s="18"/>
      <c r="F52" s="19">
        <f t="shared" si="11"/>
        <v>200000</v>
      </c>
      <c r="G52" s="19">
        <f t="shared" si="11"/>
        <v>0</v>
      </c>
      <c r="H52" s="19">
        <f t="shared" si="11"/>
        <v>200000</v>
      </c>
      <c r="I52" s="20">
        <f t="shared" si="0"/>
        <v>200000</v>
      </c>
      <c r="J52" s="19">
        <v>200000</v>
      </c>
      <c r="K52" s="20">
        <f t="shared" si="1"/>
        <v>0</v>
      </c>
      <c r="M52" s="20">
        <f t="shared" si="2"/>
        <v>200000</v>
      </c>
      <c r="N52" s="20">
        <f t="shared" si="3"/>
        <v>0</v>
      </c>
      <c r="O52" s="20">
        <f t="shared" si="4"/>
        <v>0</v>
      </c>
    </row>
    <row r="53" spans="1:15" ht="25.5">
      <c r="A53" s="17" t="s">
        <v>61</v>
      </c>
      <c r="B53" s="18" t="s">
        <v>8</v>
      </c>
      <c r="C53" s="18" t="s">
        <v>54</v>
      </c>
      <c r="D53" s="18" t="s">
        <v>60</v>
      </c>
      <c r="E53" s="18" t="s">
        <v>62</v>
      </c>
      <c r="F53" s="19">
        <f t="shared" si="11"/>
        <v>200000</v>
      </c>
      <c r="G53" s="19">
        <f t="shared" si="11"/>
        <v>0</v>
      </c>
      <c r="H53" s="19">
        <f t="shared" si="11"/>
        <v>200000</v>
      </c>
      <c r="I53" s="20">
        <f t="shared" si="0"/>
        <v>200000</v>
      </c>
      <c r="J53" s="19">
        <v>200000</v>
      </c>
      <c r="K53" s="20">
        <f t="shared" si="1"/>
        <v>0</v>
      </c>
      <c r="M53" s="20">
        <f t="shared" si="2"/>
        <v>200000</v>
      </c>
      <c r="N53" s="20">
        <f t="shared" si="3"/>
        <v>0</v>
      </c>
      <c r="O53" s="20">
        <f t="shared" si="4"/>
        <v>0</v>
      </c>
    </row>
    <row r="54" spans="1:15" ht="51">
      <c r="A54" s="9" t="s">
        <v>63</v>
      </c>
      <c r="B54" s="11" t="s">
        <v>8</v>
      </c>
      <c r="C54" s="11" t="s">
        <v>54</v>
      </c>
      <c r="D54" s="11" t="s">
        <v>60</v>
      </c>
      <c r="E54" s="11" t="s">
        <v>64</v>
      </c>
      <c r="F54" s="16">
        <v>200000</v>
      </c>
      <c r="G54" s="16"/>
      <c r="H54" s="16">
        <f>F54+G54</f>
        <v>200000</v>
      </c>
      <c r="I54" s="20">
        <f t="shared" si="0"/>
        <v>200000</v>
      </c>
      <c r="J54" s="13">
        <v>200000</v>
      </c>
      <c r="K54" s="20">
        <f t="shared" si="1"/>
        <v>0</v>
      </c>
      <c r="M54" s="20">
        <f t="shared" si="2"/>
        <v>200000</v>
      </c>
      <c r="N54" s="20">
        <f t="shared" si="3"/>
        <v>0</v>
      </c>
      <c r="O54" s="20">
        <f t="shared" si="4"/>
        <v>0</v>
      </c>
    </row>
    <row r="55" spans="1:15" ht="38.25">
      <c r="A55" s="17" t="s">
        <v>65</v>
      </c>
      <c r="B55" s="18" t="s">
        <v>8</v>
      </c>
      <c r="C55" s="18" t="s">
        <v>54</v>
      </c>
      <c r="D55" s="18" t="s">
        <v>66</v>
      </c>
      <c r="E55" s="18"/>
      <c r="F55" s="19">
        <f aca="true" t="shared" si="12" ref="F55:H58">F56</f>
        <v>396000</v>
      </c>
      <c r="G55" s="19">
        <f t="shared" si="12"/>
        <v>0</v>
      </c>
      <c r="H55" s="19">
        <f t="shared" si="12"/>
        <v>396000</v>
      </c>
      <c r="I55" s="20">
        <f t="shared" si="0"/>
        <v>396000</v>
      </c>
      <c r="J55" s="19">
        <v>396000</v>
      </c>
      <c r="K55" s="20">
        <f t="shared" si="1"/>
        <v>0</v>
      </c>
      <c r="M55" s="20">
        <f t="shared" si="2"/>
        <v>396000</v>
      </c>
      <c r="N55" s="20">
        <f t="shared" si="3"/>
        <v>0</v>
      </c>
      <c r="O55" s="20">
        <f t="shared" si="4"/>
        <v>0</v>
      </c>
    </row>
    <row r="56" spans="1:15" ht="25.5">
      <c r="A56" s="17" t="s">
        <v>67</v>
      </c>
      <c r="B56" s="18" t="s">
        <v>8</v>
      </c>
      <c r="C56" s="18" t="s">
        <v>54</v>
      </c>
      <c r="D56" s="18" t="s">
        <v>68</v>
      </c>
      <c r="E56" s="18"/>
      <c r="F56" s="19">
        <f t="shared" si="12"/>
        <v>396000</v>
      </c>
      <c r="G56" s="19">
        <f t="shared" si="12"/>
        <v>0</v>
      </c>
      <c r="H56" s="19">
        <f t="shared" si="12"/>
        <v>396000</v>
      </c>
      <c r="I56" s="20">
        <f t="shared" si="0"/>
        <v>396000</v>
      </c>
      <c r="J56" s="19">
        <v>396000</v>
      </c>
      <c r="K56" s="20">
        <f t="shared" si="1"/>
        <v>0</v>
      </c>
      <c r="M56" s="20">
        <f t="shared" si="2"/>
        <v>396000</v>
      </c>
      <c r="N56" s="20">
        <f t="shared" si="3"/>
        <v>0</v>
      </c>
      <c r="O56" s="20">
        <f t="shared" si="4"/>
        <v>0</v>
      </c>
    </row>
    <row r="57" spans="1:15" ht="38.25">
      <c r="A57" s="17" t="s">
        <v>69</v>
      </c>
      <c r="B57" s="18" t="s">
        <v>8</v>
      </c>
      <c r="C57" s="18" t="s">
        <v>54</v>
      </c>
      <c r="D57" s="18" t="s">
        <v>70</v>
      </c>
      <c r="E57" s="18"/>
      <c r="F57" s="19">
        <f t="shared" si="12"/>
        <v>396000</v>
      </c>
      <c r="G57" s="19">
        <f t="shared" si="12"/>
        <v>0</v>
      </c>
      <c r="H57" s="19">
        <f t="shared" si="12"/>
        <v>396000</v>
      </c>
      <c r="I57" s="20">
        <f t="shared" si="0"/>
        <v>396000</v>
      </c>
      <c r="J57" s="19">
        <v>396000</v>
      </c>
      <c r="K57" s="20">
        <f t="shared" si="1"/>
        <v>0</v>
      </c>
      <c r="M57" s="20">
        <f t="shared" si="2"/>
        <v>396000</v>
      </c>
      <c r="N57" s="20">
        <f t="shared" si="3"/>
        <v>0</v>
      </c>
      <c r="O57" s="20">
        <f t="shared" si="4"/>
        <v>0</v>
      </c>
    </row>
    <row r="58" spans="1:15" ht="25.5">
      <c r="A58" s="17" t="s">
        <v>23</v>
      </c>
      <c r="B58" s="18" t="s">
        <v>8</v>
      </c>
      <c r="C58" s="18" t="s">
        <v>54</v>
      </c>
      <c r="D58" s="18" t="s">
        <v>70</v>
      </c>
      <c r="E58" s="18" t="s">
        <v>24</v>
      </c>
      <c r="F58" s="19">
        <f t="shared" si="12"/>
        <v>396000</v>
      </c>
      <c r="G58" s="19">
        <f t="shared" si="12"/>
        <v>0</v>
      </c>
      <c r="H58" s="19">
        <f t="shared" si="12"/>
        <v>396000</v>
      </c>
      <c r="I58" s="20">
        <f t="shared" si="0"/>
        <v>396000</v>
      </c>
      <c r="J58" s="19">
        <v>396000</v>
      </c>
      <c r="K58" s="20">
        <f t="shared" si="1"/>
        <v>0</v>
      </c>
      <c r="M58" s="20">
        <f t="shared" si="2"/>
        <v>396000</v>
      </c>
      <c r="N58" s="20">
        <f t="shared" si="3"/>
        <v>0</v>
      </c>
      <c r="O58" s="20">
        <f t="shared" si="4"/>
        <v>0</v>
      </c>
    </row>
    <row r="59" spans="1:15" ht="25.5">
      <c r="A59" s="9" t="s">
        <v>25</v>
      </c>
      <c r="B59" s="11" t="s">
        <v>8</v>
      </c>
      <c r="C59" s="11" t="s">
        <v>54</v>
      </c>
      <c r="D59" s="11" t="s">
        <v>70</v>
      </c>
      <c r="E59" s="11" t="s">
        <v>26</v>
      </c>
      <c r="F59" s="16">
        <v>396000</v>
      </c>
      <c r="G59" s="16"/>
      <c r="H59" s="16">
        <f>F59+G59</f>
        <v>396000</v>
      </c>
      <c r="I59" s="20">
        <f t="shared" si="0"/>
        <v>396000</v>
      </c>
      <c r="J59" s="13">
        <v>396000</v>
      </c>
      <c r="K59" s="20">
        <f t="shared" si="1"/>
        <v>0</v>
      </c>
      <c r="M59" s="20">
        <f t="shared" si="2"/>
        <v>396000</v>
      </c>
      <c r="N59" s="20">
        <f t="shared" si="3"/>
        <v>0</v>
      </c>
      <c r="O59" s="20">
        <f t="shared" si="4"/>
        <v>0</v>
      </c>
    </row>
    <row r="60" spans="1:15" ht="51">
      <c r="A60" s="17" t="s">
        <v>71</v>
      </c>
      <c r="B60" s="18" t="s">
        <v>8</v>
      </c>
      <c r="C60" s="18" t="s">
        <v>54</v>
      </c>
      <c r="D60" s="18" t="s">
        <v>72</v>
      </c>
      <c r="E60" s="18"/>
      <c r="F60" s="19">
        <f aca="true" t="shared" si="13" ref="F60:H63">F61</f>
        <v>846100</v>
      </c>
      <c r="G60" s="19">
        <f t="shared" si="13"/>
        <v>8132.5</v>
      </c>
      <c r="H60" s="19">
        <f t="shared" si="13"/>
        <v>854232.5</v>
      </c>
      <c r="I60" s="20">
        <f t="shared" si="0"/>
        <v>837967.5</v>
      </c>
      <c r="J60" s="19">
        <v>846100</v>
      </c>
      <c r="K60" s="20">
        <f t="shared" si="1"/>
        <v>8132.5</v>
      </c>
      <c r="M60" s="20">
        <f t="shared" si="2"/>
        <v>854232.5</v>
      </c>
      <c r="N60" s="20">
        <f t="shared" si="3"/>
        <v>0</v>
      </c>
      <c r="O60" s="20">
        <f t="shared" si="4"/>
        <v>16265</v>
      </c>
    </row>
    <row r="61" spans="1:15" ht="38.25">
      <c r="A61" s="17" t="s">
        <v>73</v>
      </c>
      <c r="B61" s="18" t="s">
        <v>8</v>
      </c>
      <c r="C61" s="18" t="s">
        <v>54</v>
      </c>
      <c r="D61" s="18" t="s">
        <v>74</v>
      </c>
      <c r="E61" s="18"/>
      <c r="F61" s="19">
        <f t="shared" si="13"/>
        <v>846100</v>
      </c>
      <c r="G61" s="19">
        <f t="shared" si="13"/>
        <v>8132.5</v>
      </c>
      <c r="H61" s="19">
        <f t="shared" si="13"/>
        <v>854232.5</v>
      </c>
      <c r="I61" s="20">
        <f t="shared" si="0"/>
        <v>837967.5</v>
      </c>
      <c r="J61" s="19">
        <v>846100</v>
      </c>
      <c r="K61" s="20">
        <f t="shared" si="1"/>
        <v>8132.5</v>
      </c>
      <c r="M61" s="20">
        <f t="shared" si="2"/>
        <v>854232.5</v>
      </c>
      <c r="N61" s="20">
        <f t="shared" si="3"/>
        <v>0</v>
      </c>
      <c r="O61" s="20">
        <f t="shared" si="4"/>
        <v>16265</v>
      </c>
    </row>
    <row r="62" spans="1:15" ht="51">
      <c r="A62" s="17" t="s">
        <v>75</v>
      </c>
      <c r="B62" s="18" t="s">
        <v>8</v>
      </c>
      <c r="C62" s="18" t="s">
        <v>54</v>
      </c>
      <c r="D62" s="18" t="s">
        <v>76</v>
      </c>
      <c r="E62" s="18"/>
      <c r="F62" s="19">
        <f t="shared" si="13"/>
        <v>846100</v>
      </c>
      <c r="G62" s="19">
        <f t="shared" si="13"/>
        <v>8132.5</v>
      </c>
      <c r="H62" s="19">
        <f t="shared" si="13"/>
        <v>854232.5</v>
      </c>
      <c r="I62" s="20">
        <f t="shared" si="0"/>
        <v>837967.5</v>
      </c>
      <c r="J62" s="19">
        <v>846100</v>
      </c>
      <c r="K62" s="20">
        <f t="shared" si="1"/>
        <v>8132.5</v>
      </c>
      <c r="M62" s="20">
        <f t="shared" si="2"/>
        <v>854232.5</v>
      </c>
      <c r="N62" s="20">
        <f t="shared" si="3"/>
        <v>0</v>
      </c>
      <c r="O62" s="20">
        <f t="shared" si="4"/>
        <v>16265</v>
      </c>
    </row>
    <row r="63" spans="1:15" ht="25.5">
      <c r="A63" s="17" t="s">
        <v>23</v>
      </c>
      <c r="B63" s="18" t="s">
        <v>8</v>
      </c>
      <c r="C63" s="18" t="s">
        <v>54</v>
      </c>
      <c r="D63" s="18" t="s">
        <v>76</v>
      </c>
      <c r="E63" s="18" t="s">
        <v>24</v>
      </c>
      <c r="F63" s="19">
        <f t="shared" si="13"/>
        <v>846100</v>
      </c>
      <c r="G63" s="19">
        <f t="shared" si="13"/>
        <v>8132.5</v>
      </c>
      <c r="H63" s="19">
        <f t="shared" si="13"/>
        <v>854232.5</v>
      </c>
      <c r="I63" s="20">
        <f t="shared" si="0"/>
        <v>837967.5</v>
      </c>
      <c r="J63" s="19">
        <v>846100</v>
      </c>
      <c r="K63" s="20">
        <f t="shared" si="1"/>
        <v>8132.5</v>
      </c>
      <c r="M63" s="20">
        <f t="shared" si="2"/>
        <v>854232.5</v>
      </c>
      <c r="N63" s="20">
        <f t="shared" si="3"/>
        <v>0</v>
      </c>
      <c r="O63" s="20">
        <f t="shared" si="4"/>
        <v>16265</v>
      </c>
    </row>
    <row r="64" spans="1:15" ht="25.5">
      <c r="A64" s="9" t="s">
        <v>25</v>
      </c>
      <c r="B64" s="11" t="s">
        <v>8</v>
      </c>
      <c r="C64" s="11" t="s">
        <v>54</v>
      </c>
      <c r="D64" s="11" t="s">
        <v>76</v>
      </c>
      <c r="E64" s="11" t="s">
        <v>26</v>
      </c>
      <c r="F64" s="16">
        <v>846100</v>
      </c>
      <c r="G64" s="16">
        <v>8132.5</v>
      </c>
      <c r="H64" s="16">
        <f>F64+G64</f>
        <v>854232.5</v>
      </c>
      <c r="I64" s="20">
        <f t="shared" si="0"/>
        <v>837967.5</v>
      </c>
      <c r="J64" s="13">
        <v>846100</v>
      </c>
      <c r="K64" s="20">
        <f t="shared" si="1"/>
        <v>8132.5</v>
      </c>
      <c r="M64" s="20">
        <f t="shared" si="2"/>
        <v>854232.5</v>
      </c>
      <c r="N64" s="20">
        <f t="shared" si="3"/>
        <v>0</v>
      </c>
      <c r="O64" s="20">
        <f t="shared" si="4"/>
        <v>16265</v>
      </c>
    </row>
    <row r="65" spans="1:15" ht="38.25">
      <c r="A65" s="17" t="s">
        <v>77</v>
      </c>
      <c r="B65" s="18" t="s">
        <v>8</v>
      </c>
      <c r="C65" s="18" t="s">
        <v>54</v>
      </c>
      <c r="D65" s="18" t="s">
        <v>78</v>
      </c>
      <c r="E65" s="18"/>
      <c r="F65" s="19">
        <f aca="true" t="shared" si="14" ref="F65:H68">F66</f>
        <v>150000</v>
      </c>
      <c r="G65" s="19">
        <f t="shared" si="14"/>
        <v>0</v>
      </c>
      <c r="H65" s="19">
        <f t="shared" si="14"/>
        <v>150000</v>
      </c>
      <c r="I65" s="20">
        <f t="shared" si="0"/>
        <v>150000</v>
      </c>
      <c r="J65" s="19">
        <v>150000</v>
      </c>
      <c r="K65" s="20">
        <f t="shared" si="1"/>
        <v>0</v>
      </c>
      <c r="M65" s="20">
        <f t="shared" si="2"/>
        <v>150000</v>
      </c>
      <c r="N65" s="20">
        <f t="shared" si="3"/>
        <v>0</v>
      </c>
      <c r="O65" s="20">
        <f t="shared" si="4"/>
        <v>0</v>
      </c>
    </row>
    <row r="66" spans="1:15" ht="38.25">
      <c r="A66" s="17" t="s">
        <v>79</v>
      </c>
      <c r="B66" s="18" t="s">
        <v>8</v>
      </c>
      <c r="C66" s="18" t="s">
        <v>54</v>
      </c>
      <c r="D66" s="18" t="s">
        <v>80</v>
      </c>
      <c r="E66" s="18"/>
      <c r="F66" s="19">
        <f t="shared" si="14"/>
        <v>150000</v>
      </c>
      <c r="G66" s="19">
        <f t="shared" si="14"/>
        <v>0</v>
      </c>
      <c r="H66" s="19">
        <f t="shared" si="14"/>
        <v>150000</v>
      </c>
      <c r="I66" s="20">
        <f t="shared" si="0"/>
        <v>150000</v>
      </c>
      <c r="J66" s="19">
        <v>150000</v>
      </c>
      <c r="K66" s="20">
        <f t="shared" si="1"/>
        <v>0</v>
      </c>
      <c r="M66" s="20">
        <f t="shared" si="2"/>
        <v>150000</v>
      </c>
      <c r="N66" s="20">
        <f t="shared" si="3"/>
        <v>0</v>
      </c>
      <c r="O66" s="20">
        <f t="shared" si="4"/>
        <v>0</v>
      </c>
    </row>
    <row r="67" spans="1:15" ht="51">
      <c r="A67" s="17" t="s">
        <v>81</v>
      </c>
      <c r="B67" s="18" t="s">
        <v>8</v>
      </c>
      <c r="C67" s="18" t="s">
        <v>54</v>
      </c>
      <c r="D67" s="18" t="s">
        <v>82</v>
      </c>
      <c r="E67" s="18"/>
      <c r="F67" s="19">
        <f t="shared" si="14"/>
        <v>150000</v>
      </c>
      <c r="G67" s="19">
        <f t="shared" si="14"/>
        <v>0</v>
      </c>
      <c r="H67" s="19">
        <f t="shared" si="14"/>
        <v>150000</v>
      </c>
      <c r="I67" s="20">
        <f t="shared" si="0"/>
        <v>150000</v>
      </c>
      <c r="J67" s="19">
        <v>150000</v>
      </c>
      <c r="K67" s="20">
        <f t="shared" si="1"/>
        <v>0</v>
      </c>
      <c r="M67" s="20">
        <f t="shared" si="2"/>
        <v>150000</v>
      </c>
      <c r="N67" s="20">
        <f t="shared" si="3"/>
        <v>0</v>
      </c>
      <c r="O67" s="20">
        <f t="shared" si="4"/>
        <v>0</v>
      </c>
    </row>
    <row r="68" spans="1:15" ht="25.5">
      <c r="A68" s="17" t="s">
        <v>61</v>
      </c>
      <c r="B68" s="18" t="s">
        <v>8</v>
      </c>
      <c r="C68" s="18" t="s">
        <v>54</v>
      </c>
      <c r="D68" s="18" t="s">
        <v>82</v>
      </c>
      <c r="E68" s="18" t="s">
        <v>62</v>
      </c>
      <c r="F68" s="19">
        <f t="shared" si="14"/>
        <v>150000</v>
      </c>
      <c r="G68" s="19">
        <f t="shared" si="14"/>
        <v>0</v>
      </c>
      <c r="H68" s="19">
        <f t="shared" si="14"/>
        <v>150000</v>
      </c>
      <c r="I68" s="20">
        <f t="shared" si="0"/>
        <v>150000</v>
      </c>
      <c r="J68" s="19">
        <v>150000</v>
      </c>
      <c r="K68" s="20">
        <f t="shared" si="1"/>
        <v>0</v>
      </c>
      <c r="M68" s="20">
        <f t="shared" si="2"/>
        <v>150000</v>
      </c>
      <c r="N68" s="20">
        <f t="shared" si="3"/>
        <v>0</v>
      </c>
      <c r="O68" s="20">
        <f t="shared" si="4"/>
        <v>0</v>
      </c>
    </row>
    <row r="69" spans="1:15" ht="51">
      <c r="A69" s="9" t="s">
        <v>63</v>
      </c>
      <c r="B69" s="11" t="s">
        <v>8</v>
      </c>
      <c r="C69" s="11" t="s">
        <v>54</v>
      </c>
      <c r="D69" s="11" t="s">
        <v>82</v>
      </c>
      <c r="E69" s="11" t="s">
        <v>64</v>
      </c>
      <c r="F69" s="16">
        <v>150000</v>
      </c>
      <c r="G69" s="16"/>
      <c r="H69" s="16">
        <f>F69+G69</f>
        <v>150000</v>
      </c>
      <c r="I69" s="20">
        <f t="shared" si="0"/>
        <v>150000</v>
      </c>
      <c r="J69" s="13">
        <v>150000</v>
      </c>
      <c r="K69" s="20">
        <f t="shared" si="1"/>
        <v>0</v>
      </c>
      <c r="M69" s="20">
        <f t="shared" si="2"/>
        <v>150000</v>
      </c>
      <c r="N69" s="20">
        <f t="shared" si="3"/>
        <v>0</v>
      </c>
      <c r="O69" s="20">
        <f t="shared" si="4"/>
        <v>0</v>
      </c>
    </row>
    <row r="70" spans="1:15" ht="63.75">
      <c r="A70" s="17" t="s">
        <v>13</v>
      </c>
      <c r="B70" s="18" t="s">
        <v>8</v>
      </c>
      <c r="C70" s="18" t="s">
        <v>54</v>
      </c>
      <c r="D70" s="18" t="s">
        <v>14</v>
      </c>
      <c r="E70" s="18"/>
      <c r="F70" s="19">
        <f>F71+F79</f>
        <v>9220500</v>
      </c>
      <c r="G70" s="19">
        <f>G71+G79</f>
        <v>1630000</v>
      </c>
      <c r="H70" s="19">
        <f>H71+H79</f>
        <v>10850500</v>
      </c>
      <c r="I70" s="20">
        <f t="shared" si="0"/>
        <v>7590500</v>
      </c>
      <c r="J70" s="19">
        <v>9220500</v>
      </c>
      <c r="K70" s="20">
        <f t="shared" si="1"/>
        <v>1630000</v>
      </c>
      <c r="M70" s="20">
        <f t="shared" si="2"/>
        <v>10850500</v>
      </c>
      <c r="N70" s="20">
        <f t="shared" si="3"/>
        <v>0</v>
      </c>
      <c r="O70" s="20">
        <f t="shared" si="4"/>
        <v>3260000</v>
      </c>
    </row>
    <row r="71" spans="1:15" ht="25.5">
      <c r="A71" s="17" t="s">
        <v>83</v>
      </c>
      <c r="B71" s="18" t="s">
        <v>8</v>
      </c>
      <c r="C71" s="18" t="s">
        <v>54</v>
      </c>
      <c r="D71" s="18" t="s">
        <v>84</v>
      </c>
      <c r="E71" s="18"/>
      <c r="F71" s="19">
        <f>F72</f>
        <v>6220500</v>
      </c>
      <c r="G71" s="19">
        <f>G72</f>
        <v>0</v>
      </c>
      <c r="H71" s="19">
        <f>H72</f>
        <v>6220500</v>
      </c>
      <c r="I71" s="20">
        <f t="shared" si="0"/>
        <v>6220500</v>
      </c>
      <c r="J71" s="19">
        <v>6220500</v>
      </c>
      <c r="K71" s="20">
        <f t="shared" si="1"/>
        <v>0</v>
      </c>
      <c r="M71" s="20">
        <f t="shared" si="2"/>
        <v>6220500</v>
      </c>
      <c r="N71" s="20">
        <f t="shared" si="3"/>
        <v>0</v>
      </c>
      <c r="O71" s="20">
        <f t="shared" si="4"/>
        <v>0</v>
      </c>
    </row>
    <row r="72" spans="1:15" ht="25.5">
      <c r="A72" s="17" t="s">
        <v>85</v>
      </c>
      <c r="B72" s="18" t="s">
        <v>8</v>
      </c>
      <c r="C72" s="18" t="s">
        <v>54</v>
      </c>
      <c r="D72" s="18" t="s">
        <v>86</v>
      </c>
      <c r="E72" s="18"/>
      <c r="F72" s="19">
        <f>F73+F75</f>
        <v>6220500</v>
      </c>
      <c r="G72" s="19">
        <f>G73+G75</f>
        <v>0</v>
      </c>
      <c r="H72" s="19">
        <f>H73+H75</f>
        <v>6220500</v>
      </c>
      <c r="I72" s="20">
        <f aca="true" t="shared" si="15" ref="I72:I139">F72-G72</f>
        <v>6220500</v>
      </c>
      <c r="J72" s="19">
        <v>6220500</v>
      </c>
      <c r="K72" s="20">
        <f aca="true" t="shared" si="16" ref="K72:K139">H72-J72</f>
        <v>0</v>
      </c>
      <c r="M72" s="20">
        <f aca="true" t="shared" si="17" ref="M72:M139">F72+G72</f>
        <v>6220500</v>
      </c>
      <c r="N72" s="20">
        <f aca="true" t="shared" si="18" ref="N72:N139">H72-M72</f>
        <v>0</v>
      </c>
      <c r="O72" s="20">
        <f aca="true" t="shared" si="19" ref="O72:O139">H72-I72</f>
        <v>0</v>
      </c>
    </row>
    <row r="73" spans="1:15" ht="25.5">
      <c r="A73" s="17" t="s">
        <v>23</v>
      </c>
      <c r="B73" s="18" t="s">
        <v>8</v>
      </c>
      <c r="C73" s="18" t="s">
        <v>54</v>
      </c>
      <c r="D73" s="18" t="s">
        <v>86</v>
      </c>
      <c r="E73" s="18" t="s">
        <v>24</v>
      </c>
      <c r="F73" s="19">
        <f>F74</f>
        <v>4673800</v>
      </c>
      <c r="G73" s="19">
        <f>G74</f>
        <v>0</v>
      </c>
      <c r="H73" s="19">
        <f>H74</f>
        <v>4673800</v>
      </c>
      <c r="I73" s="20">
        <f t="shared" si="15"/>
        <v>4673800</v>
      </c>
      <c r="J73" s="19">
        <v>4673800</v>
      </c>
      <c r="K73" s="20">
        <f t="shared" si="16"/>
        <v>0</v>
      </c>
      <c r="M73" s="20">
        <f t="shared" si="17"/>
        <v>4673800</v>
      </c>
      <c r="N73" s="20">
        <f t="shared" si="18"/>
        <v>0</v>
      </c>
      <c r="O73" s="20">
        <f t="shared" si="19"/>
        <v>0</v>
      </c>
    </row>
    <row r="74" spans="1:15" ht="25.5">
      <c r="A74" s="9" t="s">
        <v>25</v>
      </c>
      <c r="B74" s="11" t="s">
        <v>8</v>
      </c>
      <c r="C74" s="11" t="s">
        <v>54</v>
      </c>
      <c r="D74" s="11" t="s">
        <v>86</v>
      </c>
      <c r="E74" s="11" t="s">
        <v>26</v>
      </c>
      <c r="F74" s="16">
        <v>4673800</v>
      </c>
      <c r="G74" s="16"/>
      <c r="H74" s="16">
        <f>F74+G74</f>
        <v>4673800</v>
      </c>
      <c r="I74" s="20">
        <f t="shared" si="15"/>
        <v>4673800</v>
      </c>
      <c r="J74" s="13">
        <v>4673800</v>
      </c>
      <c r="K74" s="20">
        <f t="shared" si="16"/>
        <v>0</v>
      </c>
      <c r="M74" s="20">
        <f t="shared" si="17"/>
        <v>4673800</v>
      </c>
      <c r="N74" s="20">
        <f t="shared" si="18"/>
        <v>0</v>
      </c>
      <c r="O74" s="20">
        <f t="shared" si="19"/>
        <v>0</v>
      </c>
    </row>
    <row r="75" spans="1:15" ht="12.75">
      <c r="A75" s="17" t="s">
        <v>27</v>
      </c>
      <c r="B75" s="18" t="s">
        <v>8</v>
      </c>
      <c r="C75" s="18" t="s">
        <v>54</v>
      </c>
      <c r="D75" s="18" t="s">
        <v>86</v>
      </c>
      <c r="E75" s="18" t="s">
        <v>28</v>
      </c>
      <c r="F75" s="19">
        <f>F76+F77+F78</f>
        <v>1546700</v>
      </c>
      <c r="G75" s="19">
        <f>G76+G77+G78</f>
        <v>0</v>
      </c>
      <c r="H75" s="19">
        <f>H76+H77+H78</f>
        <v>1546700</v>
      </c>
      <c r="I75" s="20">
        <f t="shared" si="15"/>
        <v>1546700</v>
      </c>
      <c r="J75" s="19">
        <v>1546700</v>
      </c>
      <c r="K75" s="20">
        <f t="shared" si="16"/>
        <v>0</v>
      </c>
      <c r="M75" s="20">
        <f t="shared" si="17"/>
        <v>1546700</v>
      </c>
      <c r="N75" s="20">
        <f t="shared" si="18"/>
        <v>0</v>
      </c>
      <c r="O75" s="20">
        <f t="shared" si="19"/>
        <v>0</v>
      </c>
    </row>
    <row r="76" spans="1:15" ht="51">
      <c r="A76" s="9" t="s">
        <v>87</v>
      </c>
      <c r="B76" s="11" t="s">
        <v>8</v>
      </c>
      <c r="C76" s="11" t="s">
        <v>54</v>
      </c>
      <c r="D76" s="11" t="s">
        <v>86</v>
      </c>
      <c r="E76" s="11" t="s">
        <v>88</v>
      </c>
      <c r="F76" s="16">
        <v>1026700</v>
      </c>
      <c r="G76" s="16"/>
      <c r="H76" s="16">
        <f>F76+G76</f>
        <v>1026700</v>
      </c>
      <c r="I76" s="20">
        <f t="shared" si="15"/>
        <v>1026700</v>
      </c>
      <c r="J76" s="13">
        <v>1026700</v>
      </c>
      <c r="K76" s="20">
        <f t="shared" si="16"/>
        <v>0</v>
      </c>
      <c r="M76" s="20">
        <f t="shared" si="17"/>
        <v>1026700</v>
      </c>
      <c r="N76" s="20">
        <f t="shared" si="18"/>
        <v>0</v>
      </c>
      <c r="O76" s="20">
        <f t="shared" si="19"/>
        <v>0</v>
      </c>
    </row>
    <row r="77" spans="1:15" ht="12.75">
      <c r="A77" s="9" t="s">
        <v>89</v>
      </c>
      <c r="B77" s="11" t="s">
        <v>8</v>
      </c>
      <c r="C77" s="11" t="s">
        <v>54</v>
      </c>
      <c r="D77" s="11" t="s">
        <v>86</v>
      </c>
      <c r="E77" s="11" t="s">
        <v>90</v>
      </c>
      <c r="F77" s="16">
        <v>280000</v>
      </c>
      <c r="G77" s="16"/>
      <c r="H77" s="16">
        <f>F77+G77</f>
        <v>280000</v>
      </c>
      <c r="I77" s="20">
        <f t="shared" si="15"/>
        <v>280000</v>
      </c>
      <c r="J77" s="13">
        <v>280000</v>
      </c>
      <c r="K77" s="20">
        <f t="shared" si="16"/>
        <v>0</v>
      </c>
      <c r="M77" s="20">
        <f t="shared" si="17"/>
        <v>280000</v>
      </c>
      <c r="N77" s="20">
        <f t="shared" si="18"/>
        <v>0</v>
      </c>
      <c r="O77" s="20">
        <f t="shared" si="19"/>
        <v>0</v>
      </c>
    </row>
    <row r="78" spans="1:15" ht="12.75">
      <c r="A78" s="9" t="s">
        <v>29</v>
      </c>
      <c r="B78" s="11" t="s">
        <v>8</v>
      </c>
      <c r="C78" s="11" t="s">
        <v>54</v>
      </c>
      <c r="D78" s="11" t="s">
        <v>86</v>
      </c>
      <c r="E78" s="11" t="s">
        <v>30</v>
      </c>
      <c r="F78" s="16">
        <v>240000</v>
      </c>
      <c r="G78" s="16"/>
      <c r="H78" s="16">
        <f>F78+G78</f>
        <v>240000</v>
      </c>
      <c r="I78" s="20">
        <f t="shared" si="15"/>
        <v>240000</v>
      </c>
      <c r="J78" s="13">
        <v>240000</v>
      </c>
      <c r="K78" s="20">
        <f t="shared" si="16"/>
        <v>0</v>
      </c>
      <c r="M78" s="20">
        <f t="shared" si="17"/>
        <v>240000</v>
      </c>
      <c r="N78" s="20">
        <f t="shared" si="18"/>
        <v>0</v>
      </c>
      <c r="O78" s="20">
        <f t="shared" si="19"/>
        <v>0</v>
      </c>
    </row>
    <row r="79" spans="1:15" ht="38.25">
      <c r="A79" s="17" t="s">
        <v>91</v>
      </c>
      <c r="B79" s="18" t="s">
        <v>8</v>
      </c>
      <c r="C79" s="18" t="s">
        <v>54</v>
      </c>
      <c r="D79" s="18" t="s">
        <v>92</v>
      </c>
      <c r="E79" s="18"/>
      <c r="F79" s="19">
        <f aca="true" t="shared" si="20" ref="F79:H81">F80</f>
        <v>3000000</v>
      </c>
      <c r="G79" s="19">
        <f t="shared" si="20"/>
        <v>1630000</v>
      </c>
      <c r="H79" s="19">
        <f t="shared" si="20"/>
        <v>4630000</v>
      </c>
      <c r="I79" s="20">
        <f t="shared" si="15"/>
        <v>1370000</v>
      </c>
      <c r="J79" s="19">
        <v>3000000</v>
      </c>
      <c r="K79" s="20">
        <f t="shared" si="16"/>
        <v>1630000</v>
      </c>
      <c r="M79" s="20">
        <f t="shared" si="17"/>
        <v>4630000</v>
      </c>
      <c r="N79" s="20">
        <f t="shared" si="18"/>
        <v>0</v>
      </c>
      <c r="O79" s="20">
        <f t="shared" si="19"/>
        <v>3260000</v>
      </c>
    </row>
    <row r="80" spans="1:15" ht="51">
      <c r="A80" s="17" t="s">
        <v>93</v>
      </c>
      <c r="B80" s="18" t="s">
        <v>8</v>
      </c>
      <c r="C80" s="18" t="s">
        <v>54</v>
      </c>
      <c r="D80" s="18" t="s">
        <v>94</v>
      </c>
      <c r="E80" s="18"/>
      <c r="F80" s="19">
        <f t="shared" si="20"/>
        <v>3000000</v>
      </c>
      <c r="G80" s="19">
        <f t="shared" si="20"/>
        <v>1630000</v>
      </c>
      <c r="H80" s="19">
        <f t="shared" si="20"/>
        <v>4630000</v>
      </c>
      <c r="I80" s="20">
        <f t="shared" si="15"/>
        <v>1370000</v>
      </c>
      <c r="J80" s="19">
        <v>3000000</v>
      </c>
      <c r="K80" s="20">
        <f t="shared" si="16"/>
        <v>1630000</v>
      </c>
      <c r="M80" s="20">
        <f t="shared" si="17"/>
        <v>4630000</v>
      </c>
      <c r="N80" s="20">
        <f t="shared" si="18"/>
        <v>0</v>
      </c>
      <c r="O80" s="20">
        <f t="shared" si="19"/>
        <v>3260000</v>
      </c>
    </row>
    <row r="81" spans="1:15" ht="63.75">
      <c r="A81" s="17" t="s">
        <v>19</v>
      </c>
      <c r="B81" s="18" t="s">
        <v>8</v>
      </c>
      <c r="C81" s="18" t="s">
        <v>54</v>
      </c>
      <c r="D81" s="18" t="s">
        <v>94</v>
      </c>
      <c r="E81" s="18" t="s">
        <v>20</v>
      </c>
      <c r="F81" s="19">
        <f t="shared" si="20"/>
        <v>3000000</v>
      </c>
      <c r="G81" s="19">
        <f t="shared" si="20"/>
        <v>1630000</v>
      </c>
      <c r="H81" s="19">
        <f t="shared" si="20"/>
        <v>4630000</v>
      </c>
      <c r="I81" s="20">
        <f t="shared" si="15"/>
        <v>1370000</v>
      </c>
      <c r="J81" s="19">
        <v>3000000</v>
      </c>
      <c r="K81" s="20">
        <f t="shared" si="16"/>
        <v>1630000</v>
      </c>
      <c r="M81" s="20">
        <f t="shared" si="17"/>
        <v>4630000</v>
      </c>
      <c r="N81" s="20">
        <f t="shared" si="18"/>
        <v>0</v>
      </c>
      <c r="O81" s="20">
        <f t="shared" si="19"/>
        <v>3260000</v>
      </c>
    </row>
    <row r="82" spans="1:15" ht="25.5">
      <c r="A82" s="9" t="s">
        <v>21</v>
      </c>
      <c r="B82" s="11" t="s">
        <v>8</v>
      </c>
      <c r="C82" s="11" t="s">
        <v>54</v>
      </c>
      <c r="D82" s="11" t="s">
        <v>94</v>
      </c>
      <c r="E82" s="11" t="s">
        <v>22</v>
      </c>
      <c r="F82" s="16">
        <v>3000000</v>
      </c>
      <c r="G82" s="16">
        <v>1630000</v>
      </c>
      <c r="H82" s="16">
        <f>F82+G82</f>
        <v>4630000</v>
      </c>
      <c r="I82" s="20">
        <f t="shared" si="15"/>
        <v>1370000</v>
      </c>
      <c r="J82" s="13">
        <v>3000000</v>
      </c>
      <c r="K82" s="20">
        <f t="shared" si="16"/>
        <v>1630000</v>
      </c>
      <c r="M82" s="20">
        <f t="shared" si="17"/>
        <v>4630000</v>
      </c>
      <c r="N82" s="20">
        <f t="shared" si="18"/>
        <v>0</v>
      </c>
      <c r="O82" s="20">
        <f t="shared" si="19"/>
        <v>3260000</v>
      </c>
    </row>
    <row r="83" spans="1:15" ht="12.75">
      <c r="A83" s="17" t="s">
        <v>95</v>
      </c>
      <c r="B83" s="18" t="s">
        <v>8</v>
      </c>
      <c r="C83" s="18" t="s">
        <v>54</v>
      </c>
      <c r="D83" s="18" t="s">
        <v>96</v>
      </c>
      <c r="E83" s="18"/>
      <c r="F83" s="19">
        <f aca="true" t="shared" si="21" ref="F83:H86">F84</f>
        <v>4010765.85</v>
      </c>
      <c r="G83" s="19">
        <f t="shared" si="21"/>
        <v>1918719.49</v>
      </c>
      <c r="H83" s="19">
        <f t="shared" si="21"/>
        <v>5929485.34</v>
      </c>
      <c r="I83" s="20">
        <f t="shared" si="15"/>
        <v>2092046.36</v>
      </c>
      <c r="J83" s="19">
        <v>4010765.85</v>
      </c>
      <c r="K83" s="20">
        <f t="shared" si="16"/>
        <v>1918719.4899999998</v>
      </c>
      <c r="M83" s="20">
        <f t="shared" si="17"/>
        <v>5929485.34</v>
      </c>
      <c r="N83" s="20">
        <f t="shared" si="18"/>
        <v>0</v>
      </c>
      <c r="O83" s="20">
        <f t="shared" si="19"/>
        <v>3837438.9799999995</v>
      </c>
    </row>
    <row r="84" spans="1:15" ht="25.5">
      <c r="A84" s="17" t="s">
        <v>97</v>
      </c>
      <c r="B84" s="18" t="s">
        <v>8</v>
      </c>
      <c r="C84" s="18" t="s">
        <v>54</v>
      </c>
      <c r="D84" s="18" t="s">
        <v>98</v>
      </c>
      <c r="E84" s="18"/>
      <c r="F84" s="19">
        <f t="shared" si="21"/>
        <v>4010765.85</v>
      </c>
      <c r="G84" s="19">
        <f t="shared" si="21"/>
        <v>1918719.49</v>
      </c>
      <c r="H84" s="19">
        <f t="shared" si="21"/>
        <v>5929485.34</v>
      </c>
      <c r="I84" s="20">
        <f t="shared" si="15"/>
        <v>2092046.36</v>
      </c>
      <c r="J84" s="19">
        <v>4010765.85</v>
      </c>
      <c r="K84" s="20">
        <f t="shared" si="16"/>
        <v>1918719.4899999998</v>
      </c>
      <c r="M84" s="20">
        <f t="shared" si="17"/>
        <v>5929485.34</v>
      </c>
      <c r="N84" s="20">
        <f t="shared" si="18"/>
        <v>0</v>
      </c>
      <c r="O84" s="20">
        <f t="shared" si="19"/>
        <v>3837438.9799999995</v>
      </c>
    </row>
    <row r="85" spans="1:15" ht="25.5">
      <c r="A85" s="17" t="s">
        <v>99</v>
      </c>
      <c r="B85" s="18" t="s">
        <v>8</v>
      </c>
      <c r="C85" s="18" t="s">
        <v>54</v>
      </c>
      <c r="D85" s="18" t="s">
        <v>100</v>
      </c>
      <c r="E85" s="18"/>
      <c r="F85" s="19">
        <f t="shared" si="21"/>
        <v>4010765.85</v>
      </c>
      <c r="G85" s="19">
        <f t="shared" si="21"/>
        <v>1918719.49</v>
      </c>
      <c r="H85" s="19">
        <f t="shared" si="21"/>
        <v>5929485.34</v>
      </c>
      <c r="I85" s="20">
        <f t="shared" si="15"/>
        <v>2092046.36</v>
      </c>
      <c r="J85" s="19">
        <v>4010765.85</v>
      </c>
      <c r="K85" s="20">
        <f t="shared" si="16"/>
        <v>1918719.4899999998</v>
      </c>
      <c r="M85" s="20">
        <f t="shared" si="17"/>
        <v>5929485.34</v>
      </c>
      <c r="N85" s="20">
        <f t="shared" si="18"/>
        <v>0</v>
      </c>
      <c r="O85" s="20">
        <f t="shared" si="19"/>
        <v>3837438.9799999995</v>
      </c>
    </row>
    <row r="86" spans="1:15" ht="12.75">
      <c r="A86" s="17" t="s">
        <v>27</v>
      </c>
      <c r="B86" s="18" t="s">
        <v>8</v>
      </c>
      <c r="C86" s="18" t="s">
        <v>54</v>
      </c>
      <c r="D86" s="18" t="s">
        <v>100</v>
      </c>
      <c r="E86" s="18" t="s">
        <v>28</v>
      </c>
      <c r="F86" s="19">
        <f t="shared" si="21"/>
        <v>4010765.85</v>
      </c>
      <c r="G86" s="19">
        <f t="shared" si="21"/>
        <v>1918719.49</v>
      </c>
      <c r="H86" s="19">
        <f t="shared" si="21"/>
        <v>5929485.34</v>
      </c>
      <c r="I86" s="20">
        <f t="shared" si="15"/>
        <v>2092046.36</v>
      </c>
      <c r="J86" s="19">
        <v>4010765.85</v>
      </c>
      <c r="K86" s="20">
        <f t="shared" si="16"/>
        <v>1918719.4899999998</v>
      </c>
      <c r="M86" s="20">
        <f t="shared" si="17"/>
        <v>5929485.34</v>
      </c>
      <c r="N86" s="20">
        <f t="shared" si="18"/>
        <v>0</v>
      </c>
      <c r="O86" s="20">
        <f t="shared" si="19"/>
        <v>3837438.9799999995</v>
      </c>
    </row>
    <row r="87" spans="1:15" ht="12.75">
      <c r="A87" s="9" t="s">
        <v>51</v>
      </c>
      <c r="B87" s="11" t="s">
        <v>8</v>
      </c>
      <c r="C87" s="11" t="s">
        <v>54</v>
      </c>
      <c r="D87" s="11" t="s">
        <v>100</v>
      </c>
      <c r="E87" s="11" t="s">
        <v>52</v>
      </c>
      <c r="F87" s="16">
        <v>4010765.85</v>
      </c>
      <c r="G87" s="16">
        <v>1918719.49</v>
      </c>
      <c r="H87" s="16">
        <f>F87+G87</f>
        <v>5929485.34</v>
      </c>
      <c r="I87" s="20">
        <f t="shared" si="15"/>
        <v>2092046.36</v>
      </c>
      <c r="J87" s="13">
        <v>4010765.85</v>
      </c>
      <c r="K87" s="20">
        <f t="shared" si="16"/>
        <v>1918719.4899999998</v>
      </c>
      <c r="M87" s="20">
        <f t="shared" si="17"/>
        <v>5929485.34</v>
      </c>
      <c r="N87" s="20">
        <f t="shared" si="18"/>
        <v>0</v>
      </c>
      <c r="O87" s="20">
        <f t="shared" si="19"/>
        <v>3837438.9799999995</v>
      </c>
    </row>
    <row r="88" spans="1:15" ht="25.5">
      <c r="A88" s="17" t="s">
        <v>101</v>
      </c>
      <c r="B88" s="18" t="s">
        <v>8</v>
      </c>
      <c r="C88" s="18" t="s">
        <v>102</v>
      </c>
      <c r="D88" s="18"/>
      <c r="E88" s="18"/>
      <c r="F88" s="19">
        <f>F89+F98</f>
        <v>600000</v>
      </c>
      <c r="G88" s="19">
        <f>G89+G98</f>
        <v>0</v>
      </c>
      <c r="H88" s="19">
        <f>H89+H98</f>
        <v>600000</v>
      </c>
      <c r="I88" s="20">
        <f t="shared" si="15"/>
        <v>600000</v>
      </c>
      <c r="J88" s="19">
        <v>600000</v>
      </c>
      <c r="K88" s="20">
        <f t="shared" si="16"/>
        <v>0</v>
      </c>
      <c r="M88" s="20">
        <f t="shared" si="17"/>
        <v>600000</v>
      </c>
      <c r="N88" s="20">
        <f t="shared" si="18"/>
        <v>0</v>
      </c>
      <c r="O88" s="20">
        <f t="shared" si="19"/>
        <v>0</v>
      </c>
    </row>
    <row r="89" spans="1:15" ht="38.25">
      <c r="A89" s="17" t="s">
        <v>103</v>
      </c>
      <c r="B89" s="18" t="s">
        <v>8</v>
      </c>
      <c r="C89" s="18" t="s">
        <v>104</v>
      </c>
      <c r="D89" s="18"/>
      <c r="E89" s="18"/>
      <c r="F89" s="19">
        <f aca="true" t="shared" si="22" ref="F89:H93">F90</f>
        <v>400000</v>
      </c>
      <c r="G89" s="19">
        <f t="shared" si="22"/>
        <v>0</v>
      </c>
      <c r="H89" s="19">
        <f t="shared" si="22"/>
        <v>400000</v>
      </c>
      <c r="I89" s="20">
        <f t="shared" si="15"/>
        <v>400000</v>
      </c>
      <c r="J89" s="19">
        <v>400000</v>
      </c>
      <c r="K89" s="20">
        <f t="shared" si="16"/>
        <v>0</v>
      </c>
      <c r="M89" s="20">
        <f t="shared" si="17"/>
        <v>400000</v>
      </c>
      <c r="N89" s="20">
        <f t="shared" si="18"/>
        <v>0</v>
      </c>
      <c r="O89" s="20">
        <f t="shared" si="19"/>
        <v>0</v>
      </c>
    </row>
    <row r="90" spans="1:15" ht="38.25">
      <c r="A90" s="17" t="s">
        <v>55</v>
      </c>
      <c r="B90" s="18" t="s">
        <v>8</v>
      </c>
      <c r="C90" s="18" t="s">
        <v>104</v>
      </c>
      <c r="D90" s="18" t="s">
        <v>56</v>
      </c>
      <c r="E90" s="18"/>
      <c r="F90" s="19">
        <f t="shared" si="22"/>
        <v>400000</v>
      </c>
      <c r="G90" s="19">
        <f t="shared" si="22"/>
        <v>0</v>
      </c>
      <c r="H90" s="19">
        <f t="shared" si="22"/>
        <v>400000</v>
      </c>
      <c r="I90" s="20">
        <f t="shared" si="15"/>
        <v>400000</v>
      </c>
      <c r="J90" s="19">
        <v>400000</v>
      </c>
      <c r="K90" s="20">
        <f t="shared" si="16"/>
        <v>0</v>
      </c>
      <c r="M90" s="20">
        <f t="shared" si="17"/>
        <v>400000</v>
      </c>
      <c r="N90" s="20">
        <f t="shared" si="18"/>
        <v>0</v>
      </c>
      <c r="O90" s="20">
        <f t="shared" si="19"/>
        <v>0</v>
      </c>
    </row>
    <row r="91" spans="1:15" ht="25.5">
      <c r="A91" s="17" t="s">
        <v>105</v>
      </c>
      <c r="B91" s="18" t="s">
        <v>8</v>
      </c>
      <c r="C91" s="18" t="s">
        <v>104</v>
      </c>
      <c r="D91" s="18" t="s">
        <v>106</v>
      </c>
      <c r="E91" s="18"/>
      <c r="F91" s="19">
        <f>F92+F95</f>
        <v>400000</v>
      </c>
      <c r="G91" s="19">
        <f>G92+G95</f>
        <v>0</v>
      </c>
      <c r="H91" s="19">
        <f>H92+H95</f>
        <v>400000</v>
      </c>
      <c r="I91" s="20">
        <f t="shared" si="15"/>
        <v>400000</v>
      </c>
      <c r="J91" s="19">
        <v>400000</v>
      </c>
      <c r="K91" s="20">
        <f t="shared" si="16"/>
        <v>0</v>
      </c>
      <c r="M91" s="20">
        <f t="shared" si="17"/>
        <v>400000</v>
      </c>
      <c r="N91" s="20">
        <f t="shared" si="18"/>
        <v>0</v>
      </c>
      <c r="O91" s="20">
        <f t="shared" si="19"/>
        <v>0</v>
      </c>
    </row>
    <row r="92" spans="1:15" ht="51">
      <c r="A92" s="17" t="s">
        <v>107</v>
      </c>
      <c r="B92" s="18" t="s">
        <v>8</v>
      </c>
      <c r="C92" s="18" t="s">
        <v>104</v>
      </c>
      <c r="D92" s="18" t="s">
        <v>108</v>
      </c>
      <c r="E92" s="18"/>
      <c r="F92" s="19">
        <f t="shared" si="22"/>
        <v>400000</v>
      </c>
      <c r="G92" s="19">
        <f t="shared" si="22"/>
        <v>-35000</v>
      </c>
      <c r="H92" s="19">
        <f t="shared" si="22"/>
        <v>365000</v>
      </c>
      <c r="I92" s="20">
        <f t="shared" si="15"/>
        <v>435000</v>
      </c>
      <c r="J92" s="19">
        <v>400000</v>
      </c>
      <c r="K92" s="20">
        <f t="shared" si="16"/>
        <v>-35000</v>
      </c>
      <c r="M92" s="20">
        <f t="shared" si="17"/>
        <v>365000</v>
      </c>
      <c r="N92" s="20">
        <f t="shared" si="18"/>
        <v>0</v>
      </c>
      <c r="O92" s="20">
        <f t="shared" si="19"/>
        <v>-70000</v>
      </c>
    </row>
    <row r="93" spans="1:15" ht="25.5">
      <c r="A93" s="17" t="s">
        <v>23</v>
      </c>
      <c r="B93" s="18" t="s">
        <v>8</v>
      </c>
      <c r="C93" s="18" t="s">
        <v>104</v>
      </c>
      <c r="D93" s="18" t="s">
        <v>108</v>
      </c>
      <c r="E93" s="18" t="s">
        <v>24</v>
      </c>
      <c r="F93" s="19">
        <f t="shared" si="22"/>
        <v>400000</v>
      </c>
      <c r="G93" s="19">
        <f t="shared" si="22"/>
        <v>-35000</v>
      </c>
      <c r="H93" s="19">
        <f t="shared" si="22"/>
        <v>365000</v>
      </c>
      <c r="I93" s="20">
        <f t="shared" si="15"/>
        <v>435000</v>
      </c>
      <c r="J93" s="19">
        <v>400000</v>
      </c>
      <c r="K93" s="20">
        <f t="shared" si="16"/>
        <v>-35000</v>
      </c>
      <c r="M93" s="20">
        <f t="shared" si="17"/>
        <v>365000</v>
      </c>
      <c r="N93" s="20">
        <f t="shared" si="18"/>
        <v>0</v>
      </c>
      <c r="O93" s="20">
        <f t="shared" si="19"/>
        <v>-70000</v>
      </c>
    </row>
    <row r="94" spans="1:15" ht="25.5">
      <c r="A94" s="9" t="s">
        <v>25</v>
      </c>
      <c r="B94" s="11" t="s">
        <v>8</v>
      </c>
      <c r="C94" s="11" t="s">
        <v>104</v>
      </c>
      <c r="D94" s="11" t="s">
        <v>108</v>
      </c>
      <c r="E94" s="11" t="s">
        <v>26</v>
      </c>
      <c r="F94" s="16">
        <v>400000</v>
      </c>
      <c r="G94" s="16">
        <v>-35000</v>
      </c>
      <c r="H94" s="16">
        <f>F94+G94</f>
        <v>365000</v>
      </c>
      <c r="I94" s="20">
        <f t="shared" si="15"/>
        <v>435000</v>
      </c>
      <c r="J94" s="13">
        <v>400000</v>
      </c>
      <c r="K94" s="20">
        <f t="shared" si="16"/>
        <v>-35000</v>
      </c>
      <c r="M94" s="20">
        <f t="shared" si="17"/>
        <v>365000</v>
      </c>
      <c r="N94" s="20">
        <f t="shared" si="18"/>
        <v>0</v>
      </c>
      <c r="O94" s="20">
        <f t="shared" si="19"/>
        <v>-70000</v>
      </c>
    </row>
    <row r="95" spans="1:15" ht="76.5">
      <c r="A95" s="17" t="s">
        <v>340</v>
      </c>
      <c r="B95" s="18" t="s">
        <v>8</v>
      </c>
      <c r="C95" s="18" t="s">
        <v>104</v>
      </c>
      <c r="D95" s="18" t="s">
        <v>341</v>
      </c>
      <c r="E95" s="18"/>
      <c r="F95" s="22">
        <f aca="true" t="shared" si="23" ref="F95:H96">F96</f>
        <v>0</v>
      </c>
      <c r="G95" s="22">
        <f t="shared" si="23"/>
        <v>35000</v>
      </c>
      <c r="H95" s="22">
        <f t="shared" si="23"/>
        <v>35000</v>
      </c>
      <c r="I95" s="20"/>
      <c r="J95" s="13"/>
      <c r="K95" s="20"/>
      <c r="M95" s="20"/>
      <c r="N95" s="20"/>
      <c r="O95" s="20"/>
    </row>
    <row r="96" spans="1:15" ht="12.75">
      <c r="A96" s="17" t="s">
        <v>153</v>
      </c>
      <c r="B96" s="18" t="s">
        <v>8</v>
      </c>
      <c r="C96" s="18" t="s">
        <v>104</v>
      </c>
      <c r="D96" s="18" t="s">
        <v>341</v>
      </c>
      <c r="E96" s="18" t="s">
        <v>154</v>
      </c>
      <c r="F96" s="22">
        <f t="shared" si="23"/>
        <v>0</v>
      </c>
      <c r="G96" s="22">
        <f t="shared" si="23"/>
        <v>35000</v>
      </c>
      <c r="H96" s="22">
        <f t="shared" si="23"/>
        <v>35000</v>
      </c>
      <c r="I96" s="20"/>
      <c r="J96" s="13"/>
      <c r="K96" s="20"/>
      <c r="M96" s="20"/>
      <c r="N96" s="20"/>
      <c r="O96" s="20"/>
    </row>
    <row r="97" spans="1:15" ht="12.75">
      <c r="A97" s="9" t="s">
        <v>155</v>
      </c>
      <c r="B97" s="11" t="s">
        <v>8</v>
      </c>
      <c r="C97" s="11" t="s">
        <v>104</v>
      </c>
      <c r="D97" s="11" t="s">
        <v>341</v>
      </c>
      <c r="E97" s="11" t="s">
        <v>156</v>
      </c>
      <c r="F97" s="16"/>
      <c r="G97" s="16">
        <v>35000</v>
      </c>
      <c r="H97" s="16">
        <f>F97+G97</f>
        <v>35000</v>
      </c>
      <c r="I97" s="20"/>
      <c r="J97" s="13"/>
      <c r="K97" s="20"/>
      <c r="M97" s="20"/>
      <c r="N97" s="20"/>
      <c r="O97" s="20"/>
    </row>
    <row r="98" spans="1:15" ht="25.5">
      <c r="A98" s="17" t="s">
        <v>109</v>
      </c>
      <c r="B98" s="18" t="s">
        <v>8</v>
      </c>
      <c r="C98" s="18" t="s">
        <v>110</v>
      </c>
      <c r="D98" s="18"/>
      <c r="E98" s="18"/>
      <c r="F98" s="19">
        <f aca="true" t="shared" si="24" ref="F98:H102">F99</f>
        <v>200000</v>
      </c>
      <c r="G98" s="19">
        <f t="shared" si="24"/>
        <v>0</v>
      </c>
      <c r="H98" s="19">
        <f t="shared" si="24"/>
        <v>200000</v>
      </c>
      <c r="I98" s="20">
        <f t="shared" si="15"/>
        <v>200000</v>
      </c>
      <c r="J98" s="19">
        <v>200000</v>
      </c>
      <c r="K98" s="20">
        <f t="shared" si="16"/>
        <v>0</v>
      </c>
      <c r="M98" s="20">
        <f t="shared" si="17"/>
        <v>200000</v>
      </c>
      <c r="N98" s="20">
        <f t="shared" si="18"/>
        <v>0</v>
      </c>
      <c r="O98" s="20">
        <f t="shared" si="19"/>
        <v>0</v>
      </c>
    </row>
    <row r="99" spans="1:15" ht="38.25">
      <c r="A99" s="17" t="s">
        <v>55</v>
      </c>
      <c r="B99" s="18" t="s">
        <v>8</v>
      </c>
      <c r="C99" s="18" t="s">
        <v>110</v>
      </c>
      <c r="D99" s="18" t="s">
        <v>56</v>
      </c>
      <c r="E99" s="18"/>
      <c r="F99" s="19">
        <f t="shared" si="24"/>
        <v>200000</v>
      </c>
      <c r="G99" s="19">
        <f t="shared" si="24"/>
        <v>0</v>
      </c>
      <c r="H99" s="19">
        <f t="shared" si="24"/>
        <v>200000</v>
      </c>
      <c r="I99" s="20">
        <f t="shared" si="15"/>
        <v>200000</v>
      </c>
      <c r="J99" s="19">
        <v>200000</v>
      </c>
      <c r="K99" s="20">
        <f t="shared" si="16"/>
        <v>0</v>
      </c>
      <c r="M99" s="20">
        <f t="shared" si="17"/>
        <v>200000</v>
      </c>
      <c r="N99" s="20">
        <f t="shared" si="18"/>
        <v>0</v>
      </c>
      <c r="O99" s="20">
        <f t="shared" si="19"/>
        <v>0</v>
      </c>
    </row>
    <row r="100" spans="1:15" ht="25.5">
      <c r="A100" s="17" t="s">
        <v>105</v>
      </c>
      <c r="B100" s="18" t="s">
        <v>8</v>
      </c>
      <c r="C100" s="18" t="s">
        <v>110</v>
      </c>
      <c r="D100" s="18" t="s">
        <v>106</v>
      </c>
      <c r="E100" s="18"/>
      <c r="F100" s="19">
        <f t="shared" si="24"/>
        <v>200000</v>
      </c>
      <c r="G100" s="19">
        <f t="shared" si="24"/>
        <v>0</v>
      </c>
      <c r="H100" s="19">
        <f t="shared" si="24"/>
        <v>200000</v>
      </c>
      <c r="I100" s="20">
        <f t="shared" si="15"/>
        <v>200000</v>
      </c>
      <c r="J100" s="19">
        <v>200000</v>
      </c>
      <c r="K100" s="20">
        <f t="shared" si="16"/>
        <v>0</v>
      </c>
      <c r="M100" s="20">
        <f t="shared" si="17"/>
        <v>200000</v>
      </c>
      <c r="N100" s="20">
        <f t="shared" si="18"/>
        <v>0</v>
      </c>
      <c r="O100" s="20">
        <f t="shared" si="19"/>
        <v>0</v>
      </c>
    </row>
    <row r="101" spans="1:15" ht="51">
      <c r="A101" s="17" t="s">
        <v>107</v>
      </c>
      <c r="B101" s="18" t="s">
        <v>8</v>
      </c>
      <c r="C101" s="18" t="s">
        <v>110</v>
      </c>
      <c r="D101" s="18" t="s">
        <v>108</v>
      </c>
      <c r="E101" s="18"/>
      <c r="F101" s="19">
        <f t="shared" si="24"/>
        <v>200000</v>
      </c>
      <c r="G101" s="19">
        <f t="shared" si="24"/>
        <v>0</v>
      </c>
      <c r="H101" s="19">
        <f t="shared" si="24"/>
        <v>200000</v>
      </c>
      <c r="I101" s="20">
        <f t="shared" si="15"/>
        <v>200000</v>
      </c>
      <c r="J101" s="19">
        <v>200000</v>
      </c>
      <c r="K101" s="20">
        <f t="shared" si="16"/>
        <v>0</v>
      </c>
      <c r="M101" s="20">
        <f t="shared" si="17"/>
        <v>200000</v>
      </c>
      <c r="N101" s="20">
        <f t="shared" si="18"/>
        <v>0</v>
      </c>
      <c r="O101" s="20">
        <f t="shared" si="19"/>
        <v>0</v>
      </c>
    </row>
    <row r="102" spans="1:15" ht="25.5">
      <c r="A102" s="17" t="s">
        <v>23</v>
      </c>
      <c r="B102" s="18" t="s">
        <v>8</v>
      </c>
      <c r="C102" s="18" t="s">
        <v>110</v>
      </c>
      <c r="D102" s="18" t="s">
        <v>108</v>
      </c>
      <c r="E102" s="18" t="s">
        <v>24</v>
      </c>
      <c r="F102" s="19">
        <f t="shared" si="24"/>
        <v>200000</v>
      </c>
      <c r="G102" s="19">
        <f t="shared" si="24"/>
        <v>0</v>
      </c>
      <c r="H102" s="19">
        <f t="shared" si="24"/>
        <v>200000</v>
      </c>
      <c r="I102" s="20">
        <f t="shared" si="15"/>
        <v>200000</v>
      </c>
      <c r="J102" s="19">
        <v>200000</v>
      </c>
      <c r="K102" s="20">
        <f t="shared" si="16"/>
        <v>0</v>
      </c>
      <c r="M102" s="20">
        <f t="shared" si="17"/>
        <v>200000</v>
      </c>
      <c r="N102" s="20">
        <f t="shared" si="18"/>
        <v>0</v>
      </c>
      <c r="O102" s="20">
        <f t="shared" si="19"/>
        <v>0</v>
      </c>
    </row>
    <row r="103" spans="1:15" ht="25.5">
      <c r="A103" s="9" t="s">
        <v>25</v>
      </c>
      <c r="B103" s="11" t="s">
        <v>8</v>
      </c>
      <c r="C103" s="11" t="s">
        <v>110</v>
      </c>
      <c r="D103" s="11" t="s">
        <v>108</v>
      </c>
      <c r="E103" s="11" t="s">
        <v>26</v>
      </c>
      <c r="F103" s="16">
        <v>200000</v>
      </c>
      <c r="G103" s="16"/>
      <c r="H103" s="16">
        <f>F103+G103</f>
        <v>200000</v>
      </c>
      <c r="I103" s="20">
        <f t="shared" si="15"/>
        <v>200000</v>
      </c>
      <c r="J103" s="13">
        <v>200000</v>
      </c>
      <c r="K103" s="20">
        <f t="shared" si="16"/>
        <v>0</v>
      </c>
      <c r="M103" s="20">
        <f t="shared" si="17"/>
        <v>200000</v>
      </c>
      <c r="N103" s="20">
        <f t="shared" si="18"/>
        <v>0</v>
      </c>
      <c r="O103" s="20">
        <f t="shared" si="19"/>
        <v>0</v>
      </c>
    </row>
    <row r="104" spans="1:15" ht="12.75">
      <c r="A104" s="17" t="s">
        <v>111</v>
      </c>
      <c r="B104" s="18" t="s">
        <v>8</v>
      </c>
      <c r="C104" s="18" t="s">
        <v>112</v>
      </c>
      <c r="D104" s="18"/>
      <c r="E104" s="18"/>
      <c r="F104" s="19">
        <f>F105+F123</f>
        <v>66077131.919999994</v>
      </c>
      <c r="G104" s="19">
        <f>G105+G123</f>
        <v>332000</v>
      </c>
      <c r="H104" s="19">
        <f>H105+H123</f>
        <v>66409131.919999994</v>
      </c>
      <c r="I104" s="20">
        <f t="shared" si="15"/>
        <v>65745131.919999994</v>
      </c>
      <c r="J104" s="19">
        <v>66077131.92</v>
      </c>
      <c r="K104" s="20">
        <f t="shared" si="16"/>
        <v>331999.99999999255</v>
      </c>
      <c r="M104" s="20">
        <f t="shared" si="17"/>
        <v>66409131.919999994</v>
      </c>
      <c r="N104" s="20">
        <f t="shared" si="18"/>
        <v>0</v>
      </c>
      <c r="O104" s="20">
        <f t="shared" si="19"/>
        <v>664000</v>
      </c>
    </row>
    <row r="105" spans="1:15" ht="12.75">
      <c r="A105" s="17" t="s">
        <v>113</v>
      </c>
      <c r="B105" s="18" t="s">
        <v>8</v>
      </c>
      <c r="C105" s="18" t="s">
        <v>114</v>
      </c>
      <c r="D105" s="18"/>
      <c r="E105" s="18"/>
      <c r="F105" s="19">
        <f>F106+F111</f>
        <v>63955894.12</v>
      </c>
      <c r="G105" s="19">
        <f>G106+G111</f>
        <v>47500</v>
      </c>
      <c r="H105" s="19">
        <f>H106+H111</f>
        <v>64003394.12</v>
      </c>
      <c r="I105" s="20">
        <f t="shared" si="15"/>
        <v>63908394.12</v>
      </c>
      <c r="J105" s="19">
        <v>63955894.12</v>
      </c>
      <c r="K105" s="20">
        <f t="shared" si="16"/>
        <v>47500</v>
      </c>
      <c r="M105" s="20">
        <f t="shared" si="17"/>
        <v>64003394.12</v>
      </c>
      <c r="N105" s="20">
        <f t="shared" si="18"/>
        <v>0</v>
      </c>
      <c r="O105" s="20">
        <f t="shared" si="19"/>
        <v>95000</v>
      </c>
    </row>
    <row r="106" spans="1:15" ht="51">
      <c r="A106" s="17" t="s">
        <v>71</v>
      </c>
      <c r="B106" s="18" t="s">
        <v>8</v>
      </c>
      <c r="C106" s="18" t="s">
        <v>114</v>
      </c>
      <c r="D106" s="18" t="s">
        <v>72</v>
      </c>
      <c r="E106" s="18"/>
      <c r="F106" s="19">
        <f aca="true" t="shared" si="25" ref="F106:H109">F107</f>
        <v>150000</v>
      </c>
      <c r="G106" s="19">
        <f t="shared" si="25"/>
        <v>0</v>
      </c>
      <c r="H106" s="19">
        <f t="shared" si="25"/>
        <v>150000</v>
      </c>
      <c r="I106" s="20">
        <f t="shared" si="15"/>
        <v>150000</v>
      </c>
      <c r="J106" s="19">
        <v>150000</v>
      </c>
      <c r="K106" s="20">
        <f t="shared" si="16"/>
        <v>0</v>
      </c>
      <c r="M106" s="20">
        <f t="shared" si="17"/>
        <v>150000</v>
      </c>
      <c r="N106" s="20">
        <f t="shared" si="18"/>
        <v>0</v>
      </c>
      <c r="O106" s="20">
        <f t="shared" si="19"/>
        <v>0</v>
      </c>
    </row>
    <row r="107" spans="1:15" ht="38.25">
      <c r="A107" s="17" t="s">
        <v>73</v>
      </c>
      <c r="B107" s="18" t="s">
        <v>8</v>
      </c>
      <c r="C107" s="18" t="s">
        <v>114</v>
      </c>
      <c r="D107" s="18" t="s">
        <v>74</v>
      </c>
      <c r="E107" s="18"/>
      <c r="F107" s="19">
        <f t="shared" si="25"/>
        <v>150000</v>
      </c>
      <c r="G107" s="19">
        <f t="shared" si="25"/>
        <v>0</v>
      </c>
      <c r="H107" s="19">
        <f t="shared" si="25"/>
        <v>150000</v>
      </c>
      <c r="I107" s="20">
        <f t="shared" si="15"/>
        <v>150000</v>
      </c>
      <c r="J107" s="19">
        <v>150000</v>
      </c>
      <c r="K107" s="20">
        <f t="shared" si="16"/>
        <v>0</v>
      </c>
      <c r="M107" s="20">
        <f t="shared" si="17"/>
        <v>150000</v>
      </c>
      <c r="N107" s="20">
        <f t="shared" si="18"/>
        <v>0</v>
      </c>
      <c r="O107" s="20">
        <f t="shared" si="19"/>
        <v>0</v>
      </c>
    </row>
    <row r="108" spans="1:15" ht="51">
      <c r="A108" s="17" t="s">
        <v>75</v>
      </c>
      <c r="B108" s="18" t="s">
        <v>8</v>
      </c>
      <c r="C108" s="18" t="s">
        <v>114</v>
      </c>
      <c r="D108" s="18" t="s">
        <v>76</v>
      </c>
      <c r="E108" s="18"/>
      <c r="F108" s="19">
        <f t="shared" si="25"/>
        <v>150000</v>
      </c>
      <c r="G108" s="19">
        <f t="shared" si="25"/>
        <v>0</v>
      </c>
      <c r="H108" s="19">
        <f t="shared" si="25"/>
        <v>150000</v>
      </c>
      <c r="I108" s="20">
        <f t="shared" si="15"/>
        <v>150000</v>
      </c>
      <c r="J108" s="19">
        <v>150000</v>
      </c>
      <c r="K108" s="20">
        <f t="shared" si="16"/>
        <v>0</v>
      </c>
      <c r="M108" s="20">
        <f t="shared" si="17"/>
        <v>150000</v>
      </c>
      <c r="N108" s="20">
        <f t="shared" si="18"/>
        <v>0</v>
      </c>
      <c r="O108" s="20">
        <f t="shared" si="19"/>
        <v>0</v>
      </c>
    </row>
    <row r="109" spans="1:15" ht="25.5">
      <c r="A109" s="17" t="s">
        <v>23</v>
      </c>
      <c r="B109" s="18" t="s">
        <v>8</v>
      </c>
      <c r="C109" s="18" t="s">
        <v>114</v>
      </c>
      <c r="D109" s="18" t="s">
        <v>76</v>
      </c>
      <c r="E109" s="18" t="s">
        <v>24</v>
      </c>
      <c r="F109" s="19">
        <f t="shared" si="25"/>
        <v>150000</v>
      </c>
      <c r="G109" s="19">
        <f t="shared" si="25"/>
        <v>0</v>
      </c>
      <c r="H109" s="19">
        <f t="shared" si="25"/>
        <v>150000</v>
      </c>
      <c r="I109" s="20">
        <f t="shared" si="15"/>
        <v>150000</v>
      </c>
      <c r="J109" s="19">
        <v>150000</v>
      </c>
      <c r="K109" s="20">
        <f t="shared" si="16"/>
        <v>0</v>
      </c>
      <c r="M109" s="20">
        <f t="shared" si="17"/>
        <v>150000</v>
      </c>
      <c r="N109" s="20">
        <f t="shared" si="18"/>
        <v>0</v>
      </c>
      <c r="O109" s="20">
        <f t="shared" si="19"/>
        <v>0</v>
      </c>
    </row>
    <row r="110" spans="1:15" ht="25.5">
      <c r="A110" s="9" t="s">
        <v>25</v>
      </c>
      <c r="B110" s="11" t="s">
        <v>8</v>
      </c>
      <c r="C110" s="11" t="s">
        <v>114</v>
      </c>
      <c r="D110" s="11" t="s">
        <v>76</v>
      </c>
      <c r="E110" s="11" t="s">
        <v>26</v>
      </c>
      <c r="F110" s="16">
        <v>150000</v>
      </c>
      <c r="G110" s="16"/>
      <c r="H110" s="16">
        <f>F110+G110</f>
        <v>150000</v>
      </c>
      <c r="I110" s="20">
        <f t="shared" si="15"/>
        <v>150000</v>
      </c>
      <c r="J110" s="13">
        <v>150000</v>
      </c>
      <c r="K110" s="20">
        <f t="shared" si="16"/>
        <v>0</v>
      </c>
      <c r="M110" s="20">
        <f t="shared" si="17"/>
        <v>150000</v>
      </c>
      <c r="N110" s="20">
        <f t="shared" si="18"/>
        <v>0</v>
      </c>
      <c r="O110" s="20">
        <f t="shared" si="19"/>
        <v>0</v>
      </c>
    </row>
    <row r="111" spans="1:15" ht="38.25">
      <c r="A111" s="17" t="s">
        <v>115</v>
      </c>
      <c r="B111" s="18" t="s">
        <v>8</v>
      </c>
      <c r="C111" s="18" t="s">
        <v>114</v>
      </c>
      <c r="D111" s="18" t="s">
        <v>116</v>
      </c>
      <c r="E111" s="18"/>
      <c r="F111" s="19">
        <f>F112+F118</f>
        <v>63805894.12</v>
      </c>
      <c r="G111" s="19">
        <f>G112+G118</f>
        <v>47500</v>
      </c>
      <c r="H111" s="19">
        <f>H112+H118</f>
        <v>63853394.12</v>
      </c>
      <c r="I111" s="20">
        <f t="shared" si="15"/>
        <v>63758394.12</v>
      </c>
      <c r="J111" s="13">
        <v>63805894.12</v>
      </c>
      <c r="K111" s="20">
        <f t="shared" si="16"/>
        <v>47500</v>
      </c>
      <c r="M111" s="20">
        <f t="shared" si="17"/>
        <v>63853394.12</v>
      </c>
      <c r="N111" s="20">
        <f t="shared" si="18"/>
        <v>0</v>
      </c>
      <c r="O111" s="20">
        <f t="shared" si="19"/>
        <v>95000</v>
      </c>
    </row>
    <row r="112" spans="1:15" ht="25.5">
      <c r="A112" s="17" t="s">
        <v>117</v>
      </c>
      <c r="B112" s="18" t="s">
        <v>8</v>
      </c>
      <c r="C112" s="18" t="s">
        <v>114</v>
      </c>
      <c r="D112" s="18" t="s">
        <v>118</v>
      </c>
      <c r="E112" s="18"/>
      <c r="F112" s="19">
        <f>F113</f>
        <v>29500000</v>
      </c>
      <c r="G112" s="19">
        <f>G113</f>
        <v>47500</v>
      </c>
      <c r="H112" s="19">
        <f>H113</f>
        <v>29547500</v>
      </c>
      <c r="I112" s="20">
        <f t="shared" si="15"/>
        <v>29452500</v>
      </c>
      <c r="J112" s="13">
        <v>29500000</v>
      </c>
      <c r="K112" s="20">
        <f t="shared" si="16"/>
        <v>47500</v>
      </c>
      <c r="M112" s="20">
        <f t="shared" si="17"/>
        <v>29547500</v>
      </c>
      <c r="N112" s="20">
        <f t="shared" si="18"/>
        <v>0</v>
      </c>
      <c r="O112" s="20">
        <f t="shared" si="19"/>
        <v>95000</v>
      </c>
    </row>
    <row r="113" spans="1:15" ht="51">
      <c r="A113" s="17" t="s">
        <v>119</v>
      </c>
      <c r="B113" s="18" t="s">
        <v>8</v>
      </c>
      <c r="C113" s="18" t="s">
        <v>114</v>
      </c>
      <c r="D113" s="18" t="s">
        <v>120</v>
      </c>
      <c r="E113" s="18"/>
      <c r="F113" s="19">
        <f>F114+F116</f>
        <v>29500000</v>
      </c>
      <c r="G113" s="19">
        <f>G114+G116</f>
        <v>47500</v>
      </c>
      <c r="H113" s="19">
        <f>H114+H116</f>
        <v>29547500</v>
      </c>
      <c r="I113" s="20">
        <f t="shared" si="15"/>
        <v>29452500</v>
      </c>
      <c r="J113" s="13">
        <v>29500000</v>
      </c>
      <c r="K113" s="20">
        <f t="shared" si="16"/>
        <v>47500</v>
      </c>
      <c r="M113" s="20">
        <f t="shared" si="17"/>
        <v>29547500</v>
      </c>
      <c r="N113" s="20">
        <f t="shared" si="18"/>
        <v>0</v>
      </c>
      <c r="O113" s="20">
        <f t="shared" si="19"/>
        <v>95000</v>
      </c>
    </row>
    <row r="114" spans="1:15" ht="25.5">
      <c r="A114" s="17" t="s">
        <v>23</v>
      </c>
      <c r="B114" s="18" t="s">
        <v>8</v>
      </c>
      <c r="C114" s="18" t="s">
        <v>114</v>
      </c>
      <c r="D114" s="18" t="s">
        <v>120</v>
      </c>
      <c r="E114" s="18" t="s">
        <v>24</v>
      </c>
      <c r="F114" s="19">
        <f>F115</f>
        <v>15100000</v>
      </c>
      <c r="G114" s="19">
        <f>G115</f>
        <v>47500</v>
      </c>
      <c r="H114" s="19">
        <f>H115</f>
        <v>15147500</v>
      </c>
      <c r="I114" s="20">
        <f t="shared" si="15"/>
        <v>15052500</v>
      </c>
      <c r="J114" s="13">
        <v>15100000</v>
      </c>
      <c r="K114" s="20">
        <f t="shared" si="16"/>
        <v>47500</v>
      </c>
      <c r="M114" s="20">
        <f t="shared" si="17"/>
        <v>15147500</v>
      </c>
      <c r="N114" s="20">
        <f t="shared" si="18"/>
        <v>0</v>
      </c>
      <c r="O114" s="20">
        <f t="shared" si="19"/>
        <v>95000</v>
      </c>
    </row>
    <row r="115" spans="1:15" ht="25.5">
      <c r="A115" s="9" t="s">
        <v>25</v>
      </c>
      <c r="B115" s="11" t="s">
        <v>8</v>
      </c>
      <c r="C115" s="11" t="s">
        <v>114</v>
      </c>
      <c r="D115" s="11" t="s">
        <v>120</v>
      </c>
      <c r="E115" s="11" t="s">
        <v>26</v>
      </c>
      <c r="F115" s="16">
        <v>15100000</v>
      </c>
      <c r="G115" s="16">
        <v>47500</v>
      </c>
      <c r="H115" s="16">
        <f>F115+G115</f>
        <v>15147500</v>
      </c>
      <c r="I115" s="20">
        <f t="shared" si="15"/>
        <v>15052500</v>
      </c>
      <c r="J115" s="13">
        <v>15100000</v>
      </c>
      <c r="K115" s="20">
        <f t="shared" si="16"/>
        <v>47500</v>
      </c>
      <c r="M115" s="20">
        <f t="shared" si="17"/>
        <v>15147500</v>
      </c>
      <c r="N115" s="20">
        <f t="shared" si="18"/>
        <v>0</v>
      </c>
      <c r="O115" s="20">
        <f t="shared" si="19"/>
        <v>95000</v>
      </c>
    </row>
    <row r="116" spans="1:15" ht="12.75">
      <c r="A116" s="17" t="s">
        <v>27</v>
      </c>
      <c r="B116" s="18" t="s">
        <v>8</v>
      </c>
      <c r="C116" s="18" t="s">
        <v>114</v>
      </c>
      <c r="D116" s="18" t="s">
        <v>120</v>
      </c>
      <c r="E116" s="18" t="s">
        <v>28</v>
      </c>
      <c r="F116" s="19">
        <f>F117</f>
        <v>14400000</v>
      </c>
      <c r="G116" s="19">
        <f>G117</f>
        <v>0</v>
      </c>
      <c r="H116" s="19">
        <f>H117</f>
        <v>14400000</v>
      </c>
      <c r="I116" s="20">
        <f t="shared" si="15"/>
        <v>14400000</v>
      </c>
      <c r="J116" s="13">
        <v>14400000</v>
      </c>
      <c r="K116" s="20">
        <f t="shared" si="16"/>
        <v>0</v>
      </c>
      <c r="M116" s="20">
        <f t="shared" si="17"/>
        <v>14400000</v>
      </c>
      <c r="N116" s="20">
        <f t="shared" si="18"/>
        <v>0</v>
      </c>
      <c r="O116" s="20">
        <f t="shared" si="19"/>
        <v>0</v>
      </c>
    </row>
    <row r="117" spans="1:15" ht="51">
      <c r="A117" s="9" t="s">
        <v>87</v>
      </c>
      <c r="B117" s="11" t="s">
        <v>8</v>
      </c>
      <c r="C117" s="11" t="s">
        <v>114</v>
      </c>
      <c r="D117" s="11" t="s">
        <v>120</v>
      </c>
      <c r="E117" s="11" t="s">
        <v>88</v>
      </c>
      <c r="F117" s="16">
        <v>14400000</v>
      </c>
      <c r="G117" s="16"/>
      <c r="H117" s="16">
        <f>F117+G117</f>
        <v>14400000</v>
      </c>
      <c r="I117" s="20">
        <f t="shared" si="15"/>
        <v>14400000</v>
      </c>
      <c r="J117" s="13">
        <v>14400000</v>
      </c>
      <c r="K117" s="20">
        <f t="shared" si="16"/>
        <v>0</v>
      </c>
      <c r="M117" s="20">
        <f t="shared" si="17"/>
        <v>14400000</v>
      </c>
      <c r="N117" s="20">
        <f t="shared" si="18"/>
        <v>0</v>
      </c>
      <c r="O117" s="20">
        <f t="shared" si="19"/>
        <v>0</v>
      </c>
    </row>
    <row r="118" spans="1:15" ht="25.5">
      <c r="A118" s="17" t="s">
        <v>121</v>
      </c>
      <c r="B118" s="18" t="s">
        <v>8</v>
      </c>
      <c r="C118" s="18" t="s">
        <v>114</v>
      </c>
      <c r="D118" s="18" t="s">
        <v>122</v>
      </c>
      <c r="E118" s="18"/>
      <c r="F118" s="19">
        <f aca="true" t="shared" si="26" ref="F118:H119">F119</f>
        <v>34305894.12</v>
      </c>
      <c r="G118" s="19">
        <f>G119</f>
        <v>0</v>
      </c>
      <c r="H118" s="19">
        <f t="shared" si="26"/>
        <v>34305894.12</v>
      </c>
      <c r="I118" s="20">
        <f t="shared" si="15"/>
        <v>34305894.12</v>
      </c>
      <c r="J118" s="13">
        <v>34305894.12</v>
      </c>
      <c r="K118" s="20">
        <f t="shared" si="16"/>
        <v>0</v>
      </c>
      <c r="M118" s="20">
        <f t="shared" si="17"/>
        <v>34305894.12</v>
      </c>
      <c r="N118" s="20">
        <f t="shared" si="18"/>
        <v>0</v>
      </c>
      <c r="O118" s="20">
        <f t="shared" si="19"/>
        <v>0</v>
      </c>
    </row>
    <row r="119" spans="1:15" ht="25.5">
      <c r="A119" s="17" t="s">
        <v>123</v>
      </c>
      <c r="B119" s="18" t="s">
        <v>8</v>
      </c>
      <c r="C119" s="18" t="s">
        <v>114</v>
      </c>
      <c r="D119" s="18" t="s">
        <v>124</v>
      </c>
      <c r="E119" s="18"/>
      <c r="F119" s="19">
        <f t="shared" si="26"/>
        <v>34305894.12</v>
      </c>
      <c r="G119" s="19">
        <f t="shared" si="26"/>
        <v>0</v>
      </c>
      <c r="H119" s="19">
        <f t="shared" si="26"/>
        <v>34305894.12</v>
      </c>
      <c r="I119" s="20">
        <f t="shared" si="15"/>
        <v>34305894.12</v>
      </c>
      <c r="J119" s="13">
        <v>34305894.12</v>
      </c>
      <c r="K119" s="20">
        <f t="shared" si="16"/>
        <v>0</v>
      </c>
      <c r="M119" s="20">
        <f t="shared" si="17"/>
        <v>34305894.12</v>
      </c>
      <c r="N119" s="20">
        <f t="shared" si="18"/>
        <v>0</v>
      </c>
      <c r="O119" s="20">
        <f t="shared" si="19"/>
        <v>0</v>
      </c>
    </row>
    <row r="120" spans="1:15" ht="25.5">
      <c r="A120" s="17" t="s">
        <v>23</v>
      </c>
      <c r="B120" s="18" t="s">
        <v>8</v>
      </c>
      <c r="C120" s="18" t="s">
        <v>114</v>
      </c>
      <c r="D120" s="18" t="s">
        <v>124</v>
      </c>
      <c r="E120" s="18" t="s">
        <v>24</v>
      </c>
      <c r="F120" s="19">
        <f>F121+F122</f>
        <v>34305894.12</v>
      </c>
      <c r="G120" s="19">
        <f>G121+G122</f>
        <v>0</v>
      </c>
      <c r="H120" s="19">
        <f>H121+H122</f>
        <v>34305894.12</v>
      </c>
      <c r="I120" s="20">
        <f t="shared" si="15"/>
        <v>34305894.12</v>
      </c>
      <c r="J120" s="13">
        <v>34305894.12</v>
      </c>
      <c r="K120" s="20">
        <f t="shared" si="16"/>
        <v>0</v>
      </c>
      <c r="M120" s="20">
        <f t="shared" si="17"/>
        <v>34305894.12</v>
      </c>
      <c r="N120" s="20">
        <f t="shared" si="18"/>
        <v>0</v>
      </c>
      <c r="O120" s="20">
        <f t="shared" si="19"/>
        <v>0</v>
      </c>
    </row>
    <row r="121" spans="1:15" ht="25.5">
      <c r="A121" s="9" t="s">
        <v>25</v>
      </c>
      <c r="B121" s="11" t="s">
        <v>8</v>
      </c>
      <c r="C121" s="11" t="s">
        <v>114</v>
      </c>
      <c r="D121" s="11" t="s">
        <v>124</v>
      </c>
      <c r="E121" s="11" t="s">
        <v>26</v>
      </c>
      <c r="F121" s="16">
        <v>34305894.12</v>
      </c>
      <c r="G121" s="16">
        <v>-1715294.71</v>
      </c>
      <c r="H121" s="16">
        <f>F121+G121</f>
        <v>32590599.409999996</v>
      </c>
      <c r="I121" s="20">
        <f t="shared" si="15"/>
        <v>36021188.83</v>
      </c>
      <c r="J121" s="13">
        <v>34305894.12</v>
      </c>
      <c r="K121" s="20">
        <f t="shared" si="16"/>
        <v>-1715294.710000001</v>
      </c>
      <c r="M121" s="20">
        <f t="shared" si="17"/>
        <v>32590599.409999996</v>
      </c>
      <c r="N121" s="20">
        <f t="shared" si="18"/>
        <v>0</v>
      </c>
      <c r="O121" s="20">
        <f t="shared" si="19"/>
        <v>-3430589.420000002</v>
      </c>
    </row>
    <row r="122" spans="1:15" ht="28.5" customHeight="1">
      <c r="A122" s="9" t="s">
        <v>25</v>
      </c>
      <c r="B122" s="11" t="s">
        <v>8</v>
      </c>
      <c r="C122" s="11" t="s">
        <v>114</v>
      </c>
      <c r="D122" s="11" t="s">
        <v>124</v>
      </c>
      <c r="E122" s="11" t="s">
        <v>26</v>
      </c>
      <c r="F122" s="16"/>
      <c r="G122" s="16">
        <v>1715294.71</v>
      </c>
      <c r="H122" s="16">
        <f>F122+G122</f>
        <v>1715294.71</v>
      </c>
      <c r="I122" s="20"/>
      <c r="J122" s="13"/>
      <c r="K122" s="20"/>
      <c r="M122" s="20"/>
      <c r="N122" s="20"/>
      <c r="O122" s="20"/>
    </row>
    <row r="123" spans="1:15" ht="12.75">
      <c r="A123" s="17" t="s">
        <v>125</v>
      </c>
      <c r="B123" s="18" t="s">
        <v>8</v>
      </c>
      <c r="C123" s="18" t="s">
        <v>126</v>
      </c>
      <c r="D123" s="18"/>
      <c r="E123" s="18"/>
      <c r="F123" s="19">
        <f>F124+F129+F139+F153+F158</f>
        <v>2121237.8</v>
      </c>
      <c r="G123" s="19">
        <f>G124+G129+G139+G153+G158</f>
        <v>284500</v>
      </c>
      <c r="H123" s="19">
        <f>H124+H129+H139+H153+H158</f>
        <v>2405737.8</v>
      </c>
      <c r="I123" s="20">
        <f t="shared" si="15"/>
        <v>1836737.7999999998</v>
      </c>
      <c r="J123" s="13">
        <v>2121237.8</v>
      </c>
      <c r="K123" s="20">
        <f t="shared" si="16"/>
        <v>284500</v>
      </c>
      <c r="M123" s="20">
        <f t="shared" si="17"/>
        <v>2405737.8</v>
      </c>
      <c r="N123" s="20">
        <f t="shared" si="18"/>
        <v>0</v>
      </c>
      <c r="O123" s="20">
        <f t="shared" si="19"/>
        <v>569000</v>
      </c>
    </row>
    <row r="124" spans="1:15" ht="51">
      <c r="A124" s="17" t="s">
        <v>71</v>
      </c>
      <c r="B124" s="18" t="s">
        <v>8</v>
      </c>
      <c r="C124" s="18" t="s">
        <v>126</v>
      </c>
      <c r="D124" s="18" t="s">
        <v>72</v>
      </c>
      <c r="E124" s="18"/>
      <c r="F124" s="19">
        <f aca="true" t="shared" si="27" ref="F124:H127">F125</f>
        <v>360000</v>
      </c>
      <c r="G124" s="19">
        <f t="shared" si="27"/>
        <v>116500</v>
      </c>
      <c r="H124" s="19">
        <f t="shared" si="27"/>
        <v>476500</v>
      </c>
      <c r="I124" s="20">
        <f t="shared" si="15"/>
        <v>243500</v>
      </c>
      <c r="J124" s="13">
        <v>360000</v>
      </c>
      <c r="K124" s="20">
        <f t="shared" si="16"/>
        <v>116500</v>
      </c>
      <c r="M124" s="20">
        <f t="shared" si="17"/>
        <v>476500</v>
      </c>
      <c r="N124" s="20">
        <f t="shared" si="18"/>
        <v>0</v>
      </c>
      <c r="O124" s="20">
        <f t="shared" si="19"/>
        <v>233000</v>
      </c>
    </row>
    <row r="125" spans="1:15" ht="38.25">
      <c r="A125" s="17" t="s">
        <v>73</v>
      </c>
      <c r="B125" s="18" t="s">
        <v>8</v>
      </c>
      <c r="C125" s="18" t="s">
        <v>126</v>
      </c>
      <c r="D125" s="18" t="s">
        <v>74</v>
      </c>
      <c r="E125" s="18"/>
      <c r="F125" s="19">
        <f t="shared" si="27"/>
        <v>360000</v>
      </c>
      <c r="G125" s="19">
        <f t="shared" si="27"/>
        <v>116500</v>
      </c>
      <c r="H125" s="19">
        <f t="shared" si="27"/>
        <v>476500</v>
      </c>
      <c r="I125" s="20">
        <f t="shared" si="15"/>
        <v>243500</v>
      </c>
      <c r="J125" s="13">
        <v>360000</v>
      </c>
      <c r="K125" s="20">
        <f t="shared" si="16"/>
        <v>116500</v>
      </c>
      <c r="M125" s="20">
        <f t="shared" si="17"/>
        <v>476500</v>
      </c>
      <c r="N125" s="20">
        <f t="shared" si="18"/>
        <v>0</v>
      </c>
      <c r="O125" s="20">
        <f t="shared" si="19"/>
        <v>233000</v>
      </c>
    </row>
    <row r="126" spans="1:15" ht="51">
      <c r="A126" s="17" t="s">
        <v>75</v>
      </c>
      <c r="B126" s="18" t="s">
        <v>8</v>
      </c>
      <c r="C126" s="18" t="s">
        <v>126</v>
      </c>
      <c r="D126" s="18" t="s">
        <v>76</v>
      </c>
      <c r="E126" s="18"/>
      <c r="F126" s="19">
        <f t="shared" si="27"/>
        <v>360000</v>
      </c>
      <c r="G126" s="19">
        <f t="shared" si="27"/>
        <v>116500</v>
      </c>
      <c r="H126" s="19">
        <f t="shared" si="27"/>
        <v>476500</v>
      </c>
      <c r="I126" s="20">
        <f t="shared" si="15"/>
        <v>243500</v>
      </c>
      <c r="J126" s="13">
        <v>360000</v>
      </c>
      <c r="K126" s="20">
        <f t="shared" si="16"/>
        <v>116500</v>
      </c>
      <c r="M126" s="20">
        <f t="shared" si="17"/>
        <v>476500</v>
      </c>
      <c r="N126" s="20">
        <f t="shared" si="18"/>
        <v>0</v>
      </c>
      <c r="O126" s="20">
        <f t="shared" si="19"/>
        <v>233000</v>
      </c>
    </row>
    <row r="127" spans="1:15" ht="25.5">
      <c r="A127" s="17" t="s">
        <v>23</v>
      </c>
      <c r="B127" s="18" t="s">
        <v>8</v>
      </c>
      <c r="C127" s="18" t="s">
        <v>126</v>
      </c>
      <c r="D127" s="18" t="s">
        <v>76</v>
      </c>
      <c r="E127" s="18" t="s">
        <v>24</v>
      </c>
      <c r="F127" s="19">
        <f t="shared" si="27"/>
        <v>360000</v>
      </c>
      <c r="G127" s="19">
        <f t="shared" si="27"/>
        <v>116500</v>
      </c>
      <c r="H127" s="19">
        <f t="shared" si="27"/>
        <v>476500</v>
      </c>
      <c r="I127" s="20">
        <f t="shared" si="15"/>
        <v>243500</v>
      </c>
      <c r="J127" s="13">
        <v>360000</v>
      </c>
      <c r="K127" s="20">
        <f t="shared" si="16"/>
        <v>116500</v>
      </c>
      <c r="M127" s="20">
        <f t="shared" si="17"/>
        <v>476500</v>
      </c>
      <c r="N127" s="20">
        <f t="shared" si="18"/>
        <v>0</v>
      </c>
      <c r="O127" s="20">
        <f t="shared" si="19"/>
        <v>233000</v>
      </c>
    </row>
    <row r="128" spans="1:15" ht="25.5">
      <c r="A128" s="9" t="s">
        <v>25</v>
      </c>
      <c r="B128" s="11" t="s">
        <v>8</v>
      </c>
      <c r="C128" s="11" t="s">
        <v>126</v>
      </c>
      <c r="D128" s="11" t="s">
        <v>76</v>
      </c>
      <c r="E128" s="11" t="s">
        <v>26</v>
      </c>
      <c r="F128" s="16">
        <v>360000</v>
      </c>
      <c r="G128" s="16">
        <v>116500</v>
      </c>
      <c r="H128" s="16">
        <f>F128+G128</f>
        <v>476500</v>
      </c>
      <c r="I128" s="20">
        <f t="shared" si="15"/>
        <v>243500</v>
      </c>
      <c r="J128" s="13">
        <v>360000</v>
      </c>
      <c r="K128" s="20">
        <f t="shared" si="16"/>
        <v>116500</v>
      </c>
      <c r="M128" s="20">
        <f t="shared" si="17"/>
        <v>476500</v>
      </c>
      <c r="N128" s="20">
        <f t="shared" si="18"/>
        <v>0</v>
      </c>
      <c r="O128" s="20">
        <f t="shared" si="19"/>
        <v>233000</v>
      </c>
    </row>
    <row r="129" spans="1:15" ht="38.25">
      <c r="A129" s="17" t="s">
        <v>127</v>
      </c>
      <c r="B129" s="18" t="s">
        <v>8</v>
      </c>
      <c r="C129" s="18" t="s">
        <v>126</v>
      </c>
      <c r="D129" s="18" t="s">
        <v>128</v>
      </c>
      <c r="E129" s="18"/>
      <c r="F129" s="19">
        <f>F130</f>
        <v>1000000</v>
      </c>
      <c r="G129" s="19">
        <f>G130</f>
        <v>0</v>
      </c>
      <c r="H129" s="19">
        <f>H130</f>
        <v>1000000</v>
      </c>
      <c r="I129" s="20">
        <f t="shared" si="15"/>
        <v>1000000</v>
      </c>
      <c r="J129" s="13">
        <v>1000000</v>
      </c>
      <c r="K129" s="20">
        <f t="shared" si="16"/>
        <v>0</v>
      </c>
      <c r="M129" s="20">
        <f t="shared" si="17"/>
        <v>1000000</v>
      </c>
      <c r="N129" s="20">
        <f t="shared" si="18"/>
        <v>0</v>
      </c>
      <c r="O129" s="20">
        <f t="shared" si="19"/>
        <v>0</v>
      </c>
    </row>
    <row r="130" spans="1:15" ht="25.5">
      <c r="A130" s="17" t="s">
        <v>129</v>
      </c>
      <c r="B130" s="18" t="s">
        <v>8</v>
      </c>
      <c r="C130" s="18" t="s">
        <v>126</v>
      </c>
      <c r="D130" s="18" t="s">
        <v>130</v>
      </c>
      <c r="E130" s="18"/>
      <c r="F130" s="19">
        <f>F131+F136</f>
        <v>1000000</v>
      </c>
      <c r="G130" s="19">
        <f>G131+G136</f>
        <v>0</v>
      </c>
      <c r="H130" s="19">
        <f>H131+H136</f>
        <v>1000000</v>
      </c>
      <c r="I130" s="20">
        <f t="shared" si="15"/>
        <v>1000000</v>
      </c>
      <c r="J130" s="13">
        <v>1000000</v>
      </c>
      <c r="K130" s="20">
        <f t="shared" si="16"/>
        <v>0</v>
      </c>
      <c r="M130" s="20">
        <f t="shared" si="17"/>
        <v>1000000</v>
      </c>
      <c r="N130" s="20">
        <f t="shared" si="18"/>
        <v>0</v>
      </c>
      <c r="O130" s="20">
        <f t="shared" si="19"/>
        <v>0</v>
      </c>
    </row>
    <row r="131" spans="1:15" ht="12.75">
      <c r="A131" s="17" t="s">
        <v>131</v>
      </c>
      <c r="B131" s="18" t="s">
        <v>8</v>
      </c>
      <c r="C131" s="18" t="s">
        <v>126</v>
      </c>
      <c r="D131" s="18" t="s">
        <v>132</v>
      </c>
      <c r="E131" s="18"/>
      <c r="F131" s="19">
        <f>F132+F134</f>
        <v>500000</v>
      </c>
      <c r="G131" s="19">
        <f>G132+G134</f>
        <v>0</v>
      </c>
      <c r="H131" s="19">
        <f>H132+H134</f>
        <v>500000</v>
      </c>
      <c r="I131" s="20">
        <f t="shared" si="15"/>
        <v>500000</v>
      </c>
      <c r="J131" s="13">
        <v>500000</v>
      </c>
      <c r="K131" s="20">
        <f t="shared" si="16"/>
        <v>0</v>
      </c>
      <c r="M131" s="20">
        <f t="shared" si="17"/>
        <v>500000</v>
      </c>
      <c r="N131" s="20">
        <f t="shared" si="18"/>
        <v>0</v>
      </c>
      <c r="O131" s="20">
        <f t="shared" si="19"/>
        <v>0</v>
      </c>
    </row>
    <row r="132" spans="1:15" ht="25.5">
      <c r="A132" s="17" t="s">
        <v>23</v>
      </c>
      <c r="B132" s="18" t="s">
        <v>8</v>
      </c>
      <c r="C132" s="18" t="s">
        <v>126</v>
      </c>
      <c r="D132" s="18" t="s">
        <v>132</v>
      </c>
      <c r="E132" s="18" t="s">
        <v>24</v>
      </c>
      <c r="F132" s="19">
        <f>F133</f>
        <v>200000</v>
      </c>
      <c r="G132" s="19">
        <f>G133</f>
        <v>0</v>
      </c>
      <c r="H132" s="19">
        <f>H133</f>
        <v>200000</v>
      </c>
      <c r="I132" s="20">
        <f t="shared" si="15"/>
        <v>200000</v>
      </c>
      <c r="J132" s="13">
        <v>200000</v>
      </c>
      <c r="K132" s="20">
        <f t="shared" si="16"/>
        <v>0</v>
      </c>
      <c r="M132" s="20">
        <f t="shared" si="17"/>
        <v>200000</v>
      </c>
      <c r="N132" s="20">
        <f t="shared" si="18"/>
        <v>0</v>
      </c>
      <c r="O132" s="20">
        <f t="shared" si="19"/>
        <v>0</v>
      </c>
    </row>
    <row r="133" spans="1:15" ht="25.5">
      <c r="A133" s="9" t="s">
        <v>25</v>
      </c>
      <c r="B133" s="11" t="s">
        <v>8</v>
      </c>
      <c r="C133" s="11" t="s">
        <v>126</v>
      </c>
      <c r="D133" s="11" t="s">
        <v>132</v>
      </c>
      <c r="E133" s="11" t="s">
        <v>26</v>
      </c>
      <c r="F133" s="16">
        <v>200000</v>
      </c>
      <c r="G133" s="16"/>
      <c r="H133" s="16">
        <f>F133+G133</f>
        <v>200000</v>
      </c>
      <c r="I133" s="20">
        <f t="shared" si="15"/>
        <v>200000</v>
      </c>
      <c r="J133" s="13">
        <v>200000</v>
      </c>
      <c r="K133" s="20">
        <f t="shared" si="16"/>
        <v>0</v>
      </c>
      <c r="M133" s="20">
        <f t="shared" si="17"/>
        <v>200000</v>
      </c>
      <c r="N133" s="20">
        <f t="shared" si="18"/>
        <v>0</v>
      </c>
      <c r="O133" s="20">
        <f t="shared" si="19"/>
        <v>0</v>
      </c>
    </row>
    <row r="134" spans="1:15" ht="25.5">
      <c r="A134" s="17" t="s">
        <v>61</v>
      </c>
      <c r="B134" s="18" t="s">
        <v>8</v>
      </c>
      <c r="C134" s="18" t="s">
        <v>126</v>
      </c>
      <c r="D134" s="18" t="s">
        <v>132</v>
      </c>
      <c r="E134" s="18" t="s">
        <v>62</v>
      </c>
      <c r="F134" s="19">
        <f>F135</f>
        <v>300000</v>
      </c>
      <c r="G134" s="19">
        <f>G135</f>
        <v>0</v>
      </c>
      <c r="H134" s="19">
        <f>H135</f>
        <v>300000</v>
      </c>
      <c r="I134" s="20">
        <f t="shared" si="15"/>
        <v>300000</v>
      </c>
      <c r="J134" s="13">
        <v>300000</v>
      </c>
      <c r="K134" s="20">
        <f t="shared" si="16"/>
        <v>0</v>
      </c>
      <c r="M134" s="20">
        <f t="shared" si="17"/>
        <v>300000</v>
      </c>
      <c r="N134" s="20">
        <f t="shared" si="18"/>
        <v>0</v>
      </c>
      <c r="O134" s="20">
        <f t="shared" si="19"/>
        <v>0</v>
      </c>
    </row>
    <row r="135" spans="1:15" ht="12.75">
      <c r="A135" s="9" t="s">
        <v>133</v>
      </c>
      <c r="B135" s="11" t="s">
        <v>8</v>
      </c>
      <c r="C135" s="11" t="s">
        <v>126</v>
      </c>
      <c r="D135" s="11" t="s">
        <v>132</v>
      </c>
      <c r="E135" s="11" t="s">
        <v>134</v>
      </c>
      <c r="F135" s="16">
        <v>300000</v>
      </c>
      <c r="G135" s="16"/>
      <c r="H135" s="16">
        <f>F135+G135</f>
        <v>300000</v>
      </c>
      <c r="I135" s="20">
        <f t="shared" si="15"/>
        <v>300000</v>
      </c>
      <c r="J135" s="13">
        <v>300000</v>
      </c>
      <c r="K135" s="20">
        <f t="shared" si="16"/>
        <v>0</v>
      </c>
      <c r="M135" s="20">
        <f t="shared" si="17"/>
        <v>300000</v>
      </c>
      <c r="N135" s="20">
        <f t="shared" si="18"/>
        <v>0</v>
      </c>
      <c r="O135" s="20">
        <f t="shared" si="19"/>
        <v>0</v>
      </c>
    </row>
    <row r="136" spans="1:15" ht="38.25">
      <c r="A136" s="17" t="s">
        <v>135</v>
      </c>
      <c r="B136" s="18" t="s">
        <v>8</v>
      </c>
      <c r="C136" s="18" t="s">
        <v>126</v>
      </c>
      <c r="D136" s="18" t="s">
        <v>136</v>
      </c>
      <c r="E136" s="18"/>
      <c r="F136" s="19">
        <f aca="true" t="shared" si="28" ref="F136:H137">F137</f>
        <v>500000</v>
      </c>
      <c r="G136" s="19">
        <f t="shared" si="28"/>
        <v>0</v>
      </c>
      <c r="H136" s="19">
        <f t="shared" si="28"/>
        <v>500000</v>
      </c>
      <c r="I136" s="20">
        <f t="shared" si="15"/>
        <v>500000</v>
      </c>
      <c r="J136" s="13">
        <v>500000</v>
      </c>
      <c r="K136" s="20">
        <f t="shared" si="16"/>
        <v>0</v>
      </c>
      <c r="M136" s="20">
        <f t="shared" si="17"/>
        <v>500000</v>
      </c>
      <c r="N136" s="20">
        <f t="shared" si="18"/>
        <v>0</v>
      </c>
      <c r="O136" s="20">
        <f t="shared" si="19"/>
        <v>0</v>
      </c>
    </row>
    <row r="137" spans="1:15" ht="25.5">
      <c r="A137" s="17" t="s">
        <v>61</v>
      </c>
      <c r="B137" s="18" t="s">
        <v>8</v>
      </c>
      <c r="C137" s="18" t="s">
        <v>126</v>
      </c>
      <c r="D137" s="18" t="s">
        <v>136</v>
      </c>
      <c r="E137" s="18" t="s">
        <v>62</v>
      </c>
      <c r="F137" s="19">
        <f t="shared" si="28"/>
        <v>500000</v>
      </c>
      <c r="G137" s="19">
        <f t="shared" si="28"/>
        <v>0</v>
      </c>
      <c r="H137" s="19">
        <f t="shared" si="28"/>
        <v>500000</v>
      </c>
      <c r="I137" s="20">
        <f t="shared" si="15"/>
        <v>500000</v>
      </c>
      <c r="J137" s="13">
        <v>500000</v>
      </c>
      <c r="K137" s="20">
        <f t="shared" si="16"/>
        <v>0</v>
      </c>
      <c r="M137" s="20">
        <f t="shared" si="17"/>
        <v>500000</v>
      </c>
      <c r="N137" s="20">
        <f t="shared" si="18"/>
        <v>0</v>
      </c>
      <c r="O137" s="20">
        <f t="shared" si="19"/>
        <v>0</v>
      </c>
    </row>
    <row r="138" spans="1:15" ht="12.75">
      <c r="A138" s="9" t="s">
        <v>133</v>
      </c>
      <c r="B138" s="11" t="s">
        <v>8</v>
      </c>
      <c r="C138" s="11" t="s">
        <v>126</v>
      </c>
      <c r="D138" s="11" t="s">
        <v>136</v>
      </c>
      <c r="E138" s="11" t="s">
        <v>134</v>
      </c>
      <c r="F138" s="16">
        <v>500000</v>
      </c>
      <c r="G138" s="16"/>
      <c r="H138" s="16">
        <f>F138+G138</f>
        <v>500000</v>
      </c>
      <c r="I138" s="20">
        <f t="shared" si="15"/>
        <v>500000</v>
      </c>
      <c r="J138" s="13">
        <v>500000</v>
      </c>
      <c r="K138" s="20">
        <f t="shared" si="16"/>
        <v>0</v>
      </c>
      <c r="M138" s="20">
        <f t="shared" si="17"/>
        <v>500000</v>
      </c>
      <c r="N138" s="20">
        <f t="shared" si="18"/>
        <v>0</v>
      </c>
      <c r="O138" s="20">
        <f t="shared" si="19"/>
        <v>0</v>
      </c>
    </row>
    <row r="139" spans="1:15" ht="51">
      <c r="A139" s="17" t="s">
        <v>137</v>
      </c>
      <c r="B139" s="18" t="s">
        <v>8</v>
      </c>
      <c r="C139" s="18" t="s">
        <v>126</v>
      </c>
      <c r="D139" s="18" t="s">
        <v>138</v>
      </c>
      <c r="E139" s="18"/>
      <c r="F139" s="19">
        <f>F140</f>
        <v>551760.8</v>
      </c>
      <c r="G139" s="19">
        <f>G140</f>
        <v>168000</v>
      </c>
      <c r="H139" s="19">
        <f>H140</f>
        <v>719760.8</v>
      </c>
      <c r="I139" s="20">
        <f t="shared" si="15"/>
        <v>383760.80000000005</v>
      </c>
      <c r="J139" s="13">
        <v>551760.8</v>
      </c>
      <c r="K139" s="20">
        <f t="shared" si="16"/>
        <v>168000</v>
      </c>
      <c r="M139" s="20">
        <f t="shared" si="17"/>
        <v>719760.8</v>
      </c>
      <c r="N139" s="20">
        <f t="shared" si="18"/>
        <v>0</v>
      </c>
      <c r="O139" s="20">
        <f t="shared" si="19"/>
        <v>336000</v>
      </c>
    </row>
    <row r="140" spans="1:15" ht="25.5">
      <c r="A140" s="17" t="s">
        <v>139</v>
      </c>
      <c r="B140" s="18" t="s">
        <v>8</v>
      </c>
      <c r="C140" s="18" t="s">
        <v>126</v>
      </c>
      <c r="D140" s="18" t="s">
        <v>140</v>
      </c>
      <c r="E140" s="18"/>
      <c r="F140" s="19">
        <f>F141+F144</f>
        <v>551760.8</v>
      </c>
      <c r="G140" s="19">
        <f>G141+G144</f>
        <v>168000</v>
      </c>
      <c r="H140" s="19">
        <f>H141+H144</f>
        <v>719760.8</v>
      </c>
      <c r="I140" s="20">
        <f aca="true" t="shared" si="29" ref="I140:I211">F140-G140</f>
        <v>383760.80000000005</v>
      </c>
      <c r="J140" s="13">
        <v>551760.8</v>
      </c>
      <c r="K140" s="20">
        <f aca="true" t="shared" si="30" ref="K140:K210">H140-J140</f>
        <v>168000</v>
      </c>
      <c r="M140" s="20">
        <f aca="true" t="shared" si="31" ref="M140:M210">F140+G140</f>
        <v>719760.8</v>
      </c>
      <c r="N140" s="20">
        <f aca="true" t="shared" si="32" ref="N140:N210">H140-M140</f>
        <v>0</v>
      </c>
      <c r="O140" s="20">
        <f aca="true" t="shared" si="33" ref="O140:O210">H140-I140</f>
        <v>336000</v>
      </c>
    </row>
    <row r="141" spans="1:15" ht="51">
      <c r="A141" s="17" t="s">
        <v>141</v>
      </c>
      <c r="B141" s="18" t="s">
        <v>8</v>
      </c>
      <c r="C141" s="18" t="s">
        <v>126</v>
      </c>
      <c r="D141" s="18" t="s">
        <v>142</v>
      </c>
      <c r="E141" s="18"/>
      <c r="F141" s="19">
        <f aca="true" t="shared" si="34" ref="F141:H142">F142</f>
        <v>494248.8</v>
      </c>
      <c r="G141" s="19">
        <f t="shared" si="34"/>
        <v>168000</v>
      </c>
      <c r="H141" s="19">
        <f t="shared" si="34"/>
        <v>662248.8</v>
      </c>
      <c r="I141" s="20">
        <f t="shared" si="29"/>
        <v>326248.8</v>
      </c>
      <c r="J141" s="13">
        <v>494248.8</v>
      </c>
      <c r="K141" s="20">
        <f t="shared" si="30"/>
        <v>168000.00000000006</v>
      </c>
      <c r="M141" s="20">
        <f t="shared" si="31"/>
        <v>662248.8</v>
      </c>
      <c r="N141" s="20">
        <f t="shared" si="32"/>
        <v>0</v>
      </c>
      <c r="O141" s="20">
        <f t="shared" si="33"/>
        <v>336000.00000000006</v>
      </c>
    </row>
    <row r="142" spans="1:15" ht="25.5">
      <c r="A142" s="17" t="s">
        <v>23</v>
      </c>
      <c r="B142" s="18" t="s">
        <v>8</v>
      </c>
      <c r="C142" s="18" t="s">
        <v>126</v>
      </c>
      <c r="D142" s="18" t="s">
        <v>142</v>
      </c>
      <c r="E142" s="18" t="s">
        <v>24</v>
      </c>
      <c r="F142" s="19">
        <f t="shared" si="34"/>
        <v>494248.8</v>
      </c>
      <c r="G142" s="19">
        <f t="shared" si="34"/>
        <v>168000</v>
      </c>
      <c r="H142" s="19">
        <f t="shared" si="34"/>
        <v>662248.8</v>
      </c>
      <c r="I142" s="20">
        <f t="shared" si="29"/>
        <v>326248.8</v>
      </c>
      <c r="J142" s="13">
        <v>494248.8</v>
      </c>
      <c r="K142" s="20">
        <f t="shared" si="30"/>
        <v>168000.00000000006</v>
      </c>
      <c r="M142" s="20">
        <f t="shared" si="31"/>
        <v>662248.8</v>
      </c>
      <c r="N142" s="20">
        <f t="shared" si="32"/>
        <v>0</v>
      </c>
      <c r="O142" s="20">
        <f t="shared" si="33"/>
        <v>336000.00000000006</v>
      </c>
    </row>
    <row r="143" spans="1:15" ht="25.5">
      <c r="A143" s="9" t="s">
        <v>25</v>
      </c>
      <c r="B143" s="11" t="s">
        <v>8</v>
      </c>
      <c r="C143" s="11" t="s">
        <v>126</v>
      </c>
      <c r="D143" s="11" t="s">
        <v>142</v>
      </c>
      <c r="E143" s="11" t="s">
        <v>26</v>
      </c>
      <c r="F143" s="16">
        <v>494248.8</v>
      </c>
      <c r="G143" s="16">
        <v>168000</v>
      </c>
      <c r="H143" s="16">
        <f>F143+G143</f>
        <v>662248.8</v>
      </c>
      <c r="I143" s="20">
        <f t="shared" si="29"/>
        <v>326248.8</v>
      </c>
      <c r="J143" s="13">
        <v>494248.8</v>
      </c>
      <c r="K143" s="20">
        <f t="shared" si="30"/>
        <v>168000.00000000006</v>
      </c>
      <c r="M143" s="20">
        <f t="shared" si="31"/>
        <v>662248.8</v>
      </c>
      <c r="N143" s="20">
        <f t="shared" si="32"/>
        <v>0</v>
      </c>
      <c r="O143" s="20">
        <f t="shared" si="33"/>
        <v>336000.00000000006</v>
      </c>
    </row>
    <row r="144" spans="1:15" ht="51">
      <c r="A144" s="17" t="s">
        <v>143</v>
      </c>
      <c r="B144" s="18" t="s">
        <v>8</v>
      </c>
      <c r="C144" s="18" t="s">
        <v>126</v>
      </c>
      <c r="D144" s="18" t="s">
        <v>144</v>
      </c>
      <c r="E144" s="18"/>
      <c r="F144" s="19">
        <f aca="true" t="shared" si="35" ref="F144:H145">F145</f>
        <v>57512</v>
      </c>
      <c r="G144" s="19">
        <f t="shared" si="35"/>
        <v>0</v>
      </c>
      <c r="H144" s="19">
        <f t="shared" si="35"/>
        <v>57512</v>
      </c>
      <c r="I144" s="20">
        <f t="shared" si="29"/>
        <v>57512</v>
      </c>
      <c r="J144" s="13">
        <v>57512</v>
      </c>
      <c r="K144" s="20">
        <f t="shared" si="30"/>
        <v>0</v>
      </c>
      <c r="M144" s="20">
        <f t="shared" si="31"/>
        <v>57512</v>
      </c>
      <c r="N144" s="20">
        <f t="shared" si="32"/>
        <v>0</v>
      </c>
      <c r="O144" s="20">
        <f t="shared" si="33"/>
        <v>0</v>
      </c>
    </row>
    <row r="145" spans="1:15" ht="25.5">
      <c r="A145" s="17" t="s">
        <v>23</v>
      </c>
      <c r="B145" s="18" t="s">
        <v>8</v>
      </c>
      <c r="C145" s="18" t="s">
        <v>126</v>
      </c>
      <c r="D145" s="18" t="s">
        <v>144</v>
      </c>
      <c r="E145" s="18" t="s">
        <v>24</v>
      </c>
      <c r="F145" s="19">
        <f t="shared" si="35"/>
        <v>57512</v>
      </c>
      <c r="G145" s="19">
        <f t="shared" si="35"/>
        <v>0</v>
      </c>
      <c r="H145" s="19">
        <f t="shared" si="35"/>
        <v>57512</v>
      </c>
      <c r="I145" s="20">
        <f t="shared" si="29"/>
        <v>57512</v>
      </c>
      <c r="J145" s="13">
        <v>57512</v>
      </c>
      <c r="K145" s="20">
        <f t="shared" si="30"/>
        <v>0</v>
      </c>
      <c r="M145" s="20">
        <f t="shared" si="31"/>
        <v>57512</v>
      </c>
      <c r="N145" s="20">
        <f t="shared" si="32"/>
        <v>0</v>
      </c>
      <c r="O145" s="20">
        <f t="shared" si="33"/>
        <v>0</v>
      </c>
    </row>
    <row r="146" spans="1:15" ht="25.5">
      <c r="A146" s="9" t="s">
        <v>25</v>
      </c>
      <c r="B146" s="11" t="s">
        <v>8</v>
      </c>
      <c r="C146" s="11" t="s">
        <v>126</v>
      </c>
      <c r="D146" s="11" t="s">
        <v>144</v>
      </c>
      <c r="E146" s="11" t="s">
        <v>26</v>
      </c>
      <c r="F146" s="16">
        <v>57512</v>
      </c>
      <c r="G146" s="16"/>
      <c r="H146" s="16">
        <f>F146+G146</f>
        <v>57512</v>
      </c>
      <c r="I146" s="20">
        <f t="shared" si="29"/>
        <v>57512</v>
      </c>
      <c r="J146" s="13">
        <v>57512</v>
      </c>
      <c r="K146" s="20">
        <f t="shared" si="30"/>
        <v>0</v>
      </c>
      <c r="M146" s="20">
        <f t="shared" si="31"/>
        <v>57512</v>
      </c>
      <c r="N146" s="20">
        <f t="shared" si="32"/>
        <v>0</v>
      </c>
      <c r="O146" s="20">
        <f t="shared" si="33"/>
        <v>0</v>
      </c>
    </row>
    <row r="147" spans="1:15" ht="38.25" hidden="1">
      <c r="A147" s="9" t="s">
        <v>145</v>
      </c>
      <c r="B147" s="11" t="s">
        <v>8</v>
      </c>
      <c r="C147" s="11" t="s">
        <v>126</v>
      </c>
      <c r="D147" s="11" t="s">
        <v>146</v>
      </c>
      <c r="E147" s="11"/>
      <c r="F147" s="13">
        <v>0</v>
      </c>
      <c r="G147" s="13">
        <v>0</v>
      </c>
      <c r="H147" s="13">
        <v>0</v>
      </c>
      <c r="I147" s="20">
        <f t="shared" si="29"/>
        <v>0</v>
      </c>
      <c r="J147" s="13">
        <v>0</v>
      </c>
      <c r="K147" s="20">
        <f t="shared" si="30"/>
        <v>0</v>
      </c>
      <c r="M147" s="20">
        <f t="shared" si="31"/>
        <v>0</v>
      </c>
      <c r="N147" s="20">
        <f t="shared" si="32"/>
        <v>0</v>
      </c>
      <c r="O147" s="20">
        <f t="shared" si="33"/>
        <v>0</v>
      </c>
    </row>
    <row r="148" spans="1:15" ht="25.5" hidden="1">
      <c r="A148" s="9" t="s">
        <v>23</v>
      </c>
      <c r="B148" s="11" t="s">
        <v>8</v>
      </c>
      <c r="C148" s="11" t="s">
        <v>126</v>
      </c>
      <c r="D148" s="11" t="s">
        <v>146</v>
      </c>
      <c r="E148" s="11" t="s">
        <v>24</v>
      </c>
      <c r="F148" s="13">
        <v>0</v>
      </c>
      <c r="G148" s="13">
        <v>0</v>
      </c>
      <c r="H148" s="13">
        <v>0</v>
      </c>
      <c r="I148" s="20">
        <f t="shared" si="29"/>
        <v>0</v>
      </c>
      <c r="J148" s="13">
        <v>0</v>
      </c>
      <c r="K148" s="20">
        <f t="shared" si="30"/>
        <v>0</v>
      </c>
      <c r="M148" s="20">
        <f t="shared" si="31"/>
        <v>0</v>
      </c>
      <c r="N148" s="20">
        <f t="shared" si="32"/>
        <v>0</v>
      </c>
      <c r="O148" s="20">
        <f t="shared" si="33"/>
        <v>0</v>
      </c>
    </row>
    <row r="149" spans="1:15" ht="25.5" hidden="1">
      <c r="A149" s="9" t="s">
        <v>25</v>
      </c>
      <c r="B149" s="11" t="s">
        <v>8</v>
      </c>
      <c r="C149" s="11" t="s">
        <v>126</v>
      </c>
      <c r="D149" s="11" t="s">
        <v>146</v>
      </c>
      <c r="E149" s="11" t="s">
        <v>26</v>
      </c>
      <c r="F149" s="13">
        <v>0</v>
      </c>
      <c r="G149" s="13">
        <v>0</v>
      </c>
      <c r="H149" s="13">
        <v>0</v>
      </c>
      <c r="I149" s="20">
        <f t="shared" si="29"/>
        <v>0</v>
      </c>
      <c r="J149" s="13">
        <v>0</v>
      </c>
      <c r="K149" s="20">
        <f t="shared" si="30"/>
        <v>0</v>
      </c>
      <c r="M149" s="20">
        <f t="shared" si="31"/>
        <v>0</v>
      </c>
      <c r="N149" s="20">
        <f t="shared" si="32"/>
        <v>0</v>
      </c>
      <c r="O149" s="20">
        <f t="shared" si="33"/>
        <v>0</v>
      </c>
    </row>
    <row r="150" spans="1:15" ht="114.75" hidden="1">
      <c r="A150" s="9" t="s">
        <v>147</v>
      </c>
      <c r="B150" s="11" t="s">
        <v>8</v>
      </c>
      <c r="C150" s="11" t="s">
        <v>126</v>
      </c>
      <c r="D150" s="11" t="s">
        <v>148</v>
      </c>
      <c r="E150" s="11"/>
      <c r="F150" s="13">
        <v>0</v>
      </c>
      <c r="G150" s="13">
        <v>0</v>
      </c>
      <c r="H150" s="13">
        <v>0</v>
      </c>
      <c r="I150" s="20">
        <f t="shared" si="29"/>
        <v>0</v>
      </c>
      <c r="J150" s="13">
        <v>0</v>
      </c>
      <c r="K150" s="20">
        <f t="shared" si="30"/>
        <v>0</v>
      </c>
      <c r="M150" s="20">
        <f t="shared" si="31"/>
        <v>0</v>
      </c>
      <c r="N150" s="20">
        <f t="shared" si="32"/>
        <v>0</v>
      </c>
      <c r="O150" s="20">
        <f t="shared" si="33"/>
        <v>0</v>
      </c>
    </row>
    <row r="151" spans="1:15" ht="25.5" hidden="1">
      <c r="A151" s="9" t="s">
        <v>23</v>
      </c>
      <c r="B151" s="11" t="s">
        <v>8</v>
      </c>
      <c r="C151" s="11" t="s">
        <v>126</v>
      </c>
      <c r="D151" s="11" t="s">
        <v>148</v>
      </c>
      <c r="E151" s="11" t="s">
        <v>24</v>
      </c>
      <c r="F151" s="13">
        <v>0</v>
      </c>
      <c r="G151" s="13">
        <v>0</v>
      </c>
      <c r="H151" s="13">
        <v>0</v>
      </c>
      <c r="I151" s="20">
        <f t="shared" si="29"/>
        <v>0</v>
      </c>
      <c r="J151" s="13">
        <v>0</v>
      </c>
      <c r="K151" s="20">
        <f t="shared" si="30"/>
        <v>0</v>
      </c>
      <c r="M151" s="20">
        <f t="shared" si="31"/>
        <v>0</v>
      </c>
      <c r="N151" s="20">
        <f t="shared" si="32"/>
        <v>0</v>
      </c>
      <c r="O151" s="20">
        <f t="shared" si="33"/>
        <v>0</v>
      </c>
    </row>
    <row r="152" spans="1:15" ht="25.5" hidden="1">
      <c r="A152" s="9" t="s">
        <v>25</v>
      </c>
      <c r="B152" s="11" t="s">
        <v>8</v>
      </c>
      <c r="C152" s="11" t="s">
        <v>126</v>
      </c>
      <c r="D152" s="11" t="s">
        <v>148</v>
      </c>
      <c r="E152" s="11" t="s">
        <v>26</v>
      </c>
      <c r="F152" s="13">
        <v>0</v>
      </c>
      <c r="G152" s="13">
        <v>0</v>
      </c>
      <c r="H152" s="13">
        <v>0</v>
      </c>
      <c r="I152" s="20">
        <f t="shared" si="29"/>
        <v>0</v>
      </c>
      <c r="J152" s="13">
        <v>0</v>
      </c>
      <c r="K152" s="20">
        <f t="shared" si="30"/>
        <v>0</v>
      </c>
      <c r="M152" s="20">
        <f t="shared" si="31"/>
        <v>0</v>
      </c>
      <c r="N152" s="20">
        <f t="shared" si="32"/>
        <v>0</v>
      </c>
      <c r="O152" s="20">
        <f t="shared" si="33"/>
        <v>0</v>
      </c>
    </row>
    <row r="153" spans="1:15" ht="63.75">
      <c r="A153" s="17" t="s">
        <v>13</v>
      </c>
      <c r="B153" s="18" t="s">
        <v>8</v>
      </c>
      <c r="C153" s="18" t="s">
        <v>126</v>
      </c>
      <c r="D153" s="18" t="s">
        <v>14</v>
      </c>
      <c r="E153" s="18"/>
      <c r="F153" s="19">
        <f aca="true" t="shared" si="36" ref="F153:H156">F154</f>
        <v>200000</v>
      </c>
      <c r="G153" s="19">
        <f t="shared" si="36"/>
        <v>0</v>
      </c>
      <c r="H153" s="19">
        <f t="shared" si="36"/>
        <v>200000</v>
      </c>
      <c r="I153" s="20">
        <f t="shared" si="29"/>
        <v>200000</v>
      </c>
      <c r="J153" s="13">
        <v>200000</v>
      </c>
      <c r="K153" s="20">
        <f t="shared" si="30"/>
        <v>0</v>
      </c>
      <c r="M153" s="20">
        <f t="shared" si="31"/>
        <v>200000</v>
      </c>
      <c r="N153" s="20">
        <f t="shared" si="32"/>
        <v>0</v>
      </c>
      <c r="O153" s="20">
        <f t="shared" si="33"/>
        <v>0</v>
      </c>
    </row>
    <row r="154" spans="1:15" ht="38.25">
      <c r="A154" s="17" t="s">
        <v>149</v>
      </c>
      <c r="B154" s="18" t="s">
        <v>8</v>
      </c>
      <c r="C154" s="18" t="s">
        <v>126</v>
      </c>
      <c r="D154" s="18" t="s">
        <v>150</v>
      </c>
      <c r="E154" s="18"/>
      <c r="F154" s="19">
        <f t="shared" si="36"/>
        <v>200000</v>
      </c>
      <c r="G154" s="19">
        <f t="shared" si="36"/>
        <v>0</v>
      </c>
      <c r="H154" s="19">
        <f t="shared" si="36"/>
        <v>200000</v>
      </c>
      <c r="I154" s="20">
        <f t="shared" si="29"/>
        <v>200000</v>
      </c>
      <c r="J154" s="13">
        <v>200000</v>
      </c>
      <c r="K154" s="20">
        <f t="shared" si="30"/>
        <v>0</v>
      </c>
      <c r="M154" s="20">
        <f t="shared" si="31"/>
        <v>200000</v>
      </c>
      <c r="N154" s="20">
        <f t="shared" si="32"/>
        <v>0</v>
      </c>
      <c r="O154" s="20">
        <f t="shared" si="33"/>
        <v>0</v>
      </c>
    </row>
    <row r="155" spans="1:15" ht="12.75">
      <c r="A155" s="17" t="s">
        <v>151</v>
      </c>
      <c r="B155" s="18" t="s">
        <v>8</v>
      </c>
      <c r="C155" s="18" t="s">
        <v>126</v>
      </c>
      <c r="D155" s="18" t="s">
        <v>152</v>
      </c>
      <c r="E155" s="18"/>
      <c r="F155" s="19">
        <f t="shared" si="36"/>
        <v>200000</v>
      </c>
      <c r="G155" s="19">
        <f t="shared" si="36"/>
        <v>0</v>
      </c>
      <c r="H155" s="19">
        <f t="shared" si="36"/>
        <v>200000</v>
      </c>
      <c r="I155" s="20">
        <f t="shared" si="29"/>
        <v>200000</v>
      </c>
      <c r="J155" s="13">
        <v>200000</v>
      </c>
      <c r="K155" s="20">
        <f t="shared" si="30"/>
        <v>0</v>
      </c>
      <c r="M155" s="20">
        <f t="shared" si="31"/>
        <v>200000</v>
      </c>
      <c r="N155" s="20">
        <f t="shared" si="32"/>
        <v>0</v>
      </c>
      <c r="O155" s="20">
        <f t="shared" si="33"/>
        <v>0</v>
      </c>
    </row>
    <row r="156" spans="1:15" ht="12.75">
      <c r="A156" s="17" t="s">
        <v>153</v>
      </c>
      <c r="B156" s="18" t="s">
        <v>8</v>
      </c>
      <c r="C156" s="18" t="s">
        <v>126</v>
      </c>
      <c r="D156" s="18" t="s">
        <v>152</v>
      </c>
      <c r="E156" s="18" t="s">
        <v>154</v>
      </c>
      <c r="F156" s="19">
        <f t="shared" si="36"/>
        <v>200000</v>
      </c>
      <c r="G156" s="19">
        <f t="shared" si="36"/>
        <v>0</v>
      </c>
      <c r="H156" s="19">
        <f t="shared" si="36"/>
        <v>200000</v>
      </c>
      <c r="I156" s="20">
        <f t="shared" si="29"/>
        <v>200000</v>
      </c>
      <c r="J156" s="13">
        <v>200000</v>
      </c>
      <c r="K156" s="20">
        <f t="shared" si="30"/>
        <v>0</v>
      </c>
      <c r="M156" s="20">
        <f t="shared" si="31"/>
        <v>200000</v>
      </c>
      <c r="N156" s="20">
        <f t="shared" si="32"/>
        <v>0</v>
      </c>
      <c r="O156" s="20">
        <f t="shared" si="33"/>
        <v>0</v>
      </c>
    </row>
    <row r="157" spans="1:15" ht="12.75">
      <c r="A157" s="9" t="s">
        <v>155</v>
      </c>
      <c r="B157" s="11" t="s">
        <v>8</v>
      </c>
      <c r="C157" s="11" t="s">
        <v>126</v>
      </c>
      <c r="D157" s="11" t="s">
        <v>152</v>
      </c>
      <c r="E157" s="11" t="s">
        <v>156</v>
      </c>
      <c r="F157" s="16">
        <v>200000</v>
      </c>
      <c r="G157" s="16"/>
      <c r="H157" s="16">
        <f>F157+G157</f>
        <v>200000</v>
      </c>
      <c r="I157" s="20">
        <f t="shared" si="29"/>
        <v>200000</v>
      </c>
      <c r="J157" s="13">
        <v>200000</v>
      </c>
      <c r="K157" s="20">
        <f t="shared" si="30"/>
        <v>0</v>
      </c>
      <c r="M157" s="20">
        <f t="shared" si="31"/>
        <v>200000</v>
      </c>
      <c r="N157" s="20">
        <f t="shared" si="32"/>
        <v>0</v>
      </c>
      <c r="O157" s="20">
        <f t="shared" si="33"/>
        <v>0</v>
      </c>
    </row>
    <row r="158" spans="1:15" ht="12.75">
      <c r="A158" s="17" t="s">
        <v>331</v>
      </c>
      <c r="B158" s="18" t="s">
        <v>8</v>
      </c>
      <c r="C158" s="18" t="s">
        <v>126</v>
      </c>
      <c r="D158" s="18" t="s">
        <v>157</v>
      </c>
      <c r="E158" s="18"/>
      <c r="F158" s="19">
        <f aca="true" t="shared" si="37" ref="F158:H160">F159</f>
        <v>9477</v>
      </c>
      <c r="G158" s="19">
        <f t="shared" si="37"/>
        <v>0</v>
      </c>
      <c r="H158" s="19">
        <f t="shared" si="37"/>
        <v>9477</v>
      </c>
      <c r="I158" s="20">
        <f t="shared" si="29"/>
        <v>9477</v>
      </c>
      <c r="J158" s="13">
        <v>9477</v>
      </c>
      <c r="K158" s="20">
        <f t="shared" si="30"/>
        <v>0</v>
      </c>
      <c r="M158" s="20">
        <f t="shared" si="31"/>
        <v>9477</v>
      </c>
      <c r="N158" s="20">
        <f t="shared" si="32"/>
        <v>0</v>
      </c>
      <c r="O158" s="20">
        <f t="shared" si="33"/>
        <v>0</v>
      </c>
    </row>
    <row r="159" spans="1:15" ht="51">
      <c r="A159" s="17" t="s">
        <v>158</v>
      </c>
      <c r="B159" s="18" t="s">
        <v>8</v>
      </c>
      <c r="C159" s="18" t="s">
        <v>126</v>
      </c>
      <c r="D159" s="18" t="s">
        <v>159</v>
      </c>
      <c r="E159" s="18"/>
      <c r="F159" s="19">
        <f t="shared" si="37"/>
        <v>9477</v>
      </c>
      <c r="G159" s="19">
        <f t="shared" si="37"/>
        <v>0</v>
      </c>
      <c r="H159" s="19">
        <f t="shared" si="37"/>
        <v>9477</v>
      </c>
      <c r="I159" s="20">
        <f t="shared" si="29"/>
        <v>9477</v>
      </c>
      <c r="J159" s="13">
        <v>9477</v>
      </c>
      <c r="K159" s="20">
        <f t="shared" si="30"/>
        <v>0</v>
      </c>
      <c r="M159" s="20">
        <f t="shared" si="31"/>
        <v>9477</v>
      </c>
      <c r="N159" s="20">
        <f t="shared" si="32"/>
        <v>0</v>
      </c>
      <c r="O159" s="20">
        <f t="shared" si="33"/>
        <v>0</v>
      </c>
    </row>
    <row r="160" spans="1:15" ht="25.5">
      <c r="A160" s="17" t="s">
        <v>23</v>
      </c>
      <c r="B160" s="18" t="s">
        <v>8</v>
      </c>
      <c r="C160" s="18" t="s">
        <v>126</v>
      </c>
      <c r="D160" s="18" t="s">
        <v>159</v>
      </c>
      <c r="E160" s="18" t="s">
        <v>24</v>
      </c>
      <c r="F160" s="19">
        <f t="shared" si="37"/>
        <v>9477</v>
      </c>
      <c r="G160" s="19">
        <f t="shared" si="37"/>
        <v>0</v>
      </c>
      <c r="H160" s="19">
        <f t="shared" si="37"/>
        <v>9477</v>
      </c>
      <c r="I160" s="20">
        <f t="shared" si="29"/>
        <v>9477</v>
      </c>
      <c r="J160" s="13">
        <v>9477</v>
      </c>
      <c r="K160" s="20">
        <f t="shared" si="30"/>
        <v>0</v>
      </c>
      <c r="M160" s="20">
        <f t="shared" si="31"/>
        <v>9477</v>
      </c>
      <c r="N160" s="20">
        <f t="shared" si="32"/>
        <v>0</v>
      </c>
      <c r="O160" s="20">
        <f t="shared" si="33"/>
        <v>0</v>
      </c>
    </row>
    <row r="161" spans="1:15" ht="25.5">
      <c r="A161" s="9" t="s">
        <v>25</v>
      </c>
      <c r="B161" s="11" t="s">
        <v>8</v>
      </c>
      <c r="C161" s="11" t="s">
        <v>126</v>
      </c>
      <c r="D161" s="11" t="s">
        <v>159</v>
      </c>
      <c r="E161" s="11" t="s">
        <v>26</v>
      </c>
      <c r="F161" s="16">
        <v>9477</v>
      </c>
      <c r="G161" s="16"/>
      <c r="H161" s="16">
        <f>F161+G161</f>
        <v>9477</v>
      </c>
      <c r="I161" s="20">
        <f t="shared" si="29"/>
        <v>9477</v>
      </c>
      <c r="J161" s="13">
        <v>9477</v>
      </c>
      <c r="K161" s="20">
        <f t="shared" si="30"/>
        <v>0</v>
      </c>
      <c r="M161" s="20">
        <f t="shared" si="31"/>
        <v>9477</v>
      </c>
      <c r="N161" s="20">
        <f t="shared" si="32"/>
        <v>0</v>
      </c>
      <c r="O161" s="20">
        <f t="shared" si="33"/>
        <v>0</v>
      </c>
    </row>
    <row r="162" spans="1:15" ht="12.75">
      <c r="A162" s="17" t="s">
        <v>160</v>
      </c>
      <c r="B162" s="18" t="s">
        <v>8</v>
      </c>
      <c r="C162" s="18" t="s">
        <v>161</v>
      </c>
      <c r="D162" s="18"/>
      <c r="E162" s="18"/>
      <c r="F162" s="19">
        <f>F163+F180+F203</f>
        <v>108323304.93</v>
      </c>
      <c r="G162" s="19">
        <f>G163+G180+G203</f>
        <v>10715640.16</v>
      </c>
      <c r="H162" s="19">
        <f>H163+H180+H203</f>
        <v>119038945.08999999</v>
      </c>
      <c r="I162" s="20">
        <f t="shared" si="29"/>
        <v>97607664.77000001</v>
      </c>
      <c r="J162" s="13">
        <v>108323304.93</v>
      </c>
      <c r="K162" s="20">
        <f t="shared" si="30"/>
        <v>10715640.159999982</v>
      </c>
      <c r="M162" s="20">
        <f t="shared" si="31"/>
        <v>119038945.09</v>
      </c>
      <c r="N162" s="20">
        <f t="shared" si="32"/>
        <v>0</v>
      </c>
      <c r="O162" s="20">
        <f t="shared" si="33"/>
        <v>21431280.319999978</v>
      </c>
    </row>
    <row r="163" spans="1:15" ht="12.75">
      <c r="A163" s="17" t="s">
        <v>162</v>
      </c>
      <c r="B163" s="18" t="s">
        <v>8</v>
      </c>
      <c r="C163" s="18" t="s">
        <v>163</v>
      </c>
      <c r="D163" s="18"/>
      <c r="E163" s="18"/>
      <c r="F163" s="19">
        <f>F164+F175</f>
        <v>4647053.699999999</v>
      </c>
      <c r="G163" s="19">
        <f>G164+G175</f>
        <v>1105131.16</v>
      </c>
      <c r="H163" s="19">
        <f>H164+H175</f>
        <v>5752184.859999999</v>
      </c>
      <c r="I163" s="20">
        <f t="shared" si="29"/>
        <v>3541922.539999999</v>
      </c>
      <c r="J163" s="13">
        <v>4647053.7</v>
      </c>
      <c r="K163" s="20">
        <f t="shared" si="30"/>
        <v>1105131.1599999992</v>
      </c>
      <c r="M163" s="20">
        <f t="shared" si="31"/>
        <v>5752184.859999999</v>
      </c>
      <c r="N163" s="20">
        <f t="shared" si="32"/>
        <v>0</v>
      </c>
      <c r="O163" s="20">
        <f t="shared" si="33"/>
        <v>2210262.3200000003</v>
      </c>
    </row>
    <row r="164" spans="1:15" ht="51">
      <c r="A164" s="17" t="s">
        <v>164</v>
      </c>
      <c r="B164" s="18" t="s">
        <v>8</v>
      </c>
      <c r="C164" s="18" t="s">
        <v>163</v>
      </c>
      <c r="D164" s="18" t="s">
        <v>165</v>
      </c>
      <c r="E164" s="18"/>
      <c r="F164" s="19">
        <f>F165</f>
        <v>3010933.6999999997</v>
      </c>
      <c r="G164" s="19">
        <f>G165</f>
        <v>0</v>
      </c>
      <c r="H164" s="19">
        <f>H165</f>
        <v>3010933.6999999997</v>
      </c>
      <c r="I164" s="20">
        <f t="shared" si="29"/>
        <v>3010933.6999999997</v>
      </c>
      <c r="J164" s="13">
        <v>3010933.7</v>
      </c>
      <c r="K164" s="20">
        <f t="shared" si="30"/>
        <v>0</v>
      </c>
      <c r="M164" s="20">
        <f t="shared" si="31"/>
        <v>3010933.6999999997</v>
      </c>
      <c r="N164" s="20">
        <f t="shared" si="32"/>
        <v>0</v>
      </c>
      <c r="O164" s="20">
        <f t="shared" si="33"/>
        <v>0</v>
      </c>
    </row>
    <row r="165" spans="1:15" ht="38.25">
      <c r="A165" s="17" t="s">
        <v>166</v>
      </c>
      <c r="B165" s="18" t="s">
        <v>8</v>
      </c>
      <c r="C165" s="18" t="s">
        <v>163</v>
      </c>
      <c r="D165" s="18" t="s">
        <v>167</v>
      </c>
      <c r="E165" s="18"/>
      <c r="F165" s="19">
        <f>F166+F169+F172</f>
        <v>3010933.6999999997</v>
      </c>
      <c r="G165" s="19">
        <f>G166+G169+G172</f>
        <v>0</v>
      </c>
      <c r="H165" s="19">
        <f>H166+H169+H172</f>
        <v>3010933.6999999997</v>
      </c>
      <c r="I165" s="20">
        <f t="shared" si="29"/>
        <v>3010933.6999999997</v>
      </c>
      <c r="J165" s="13">
        <v>3010933.7</v>
      </c>
      <c r="K165" s="20">
        <f t="shared" si="30"/>
        <v>0</v>
      </c>
      <c r="M165" s="20">
        <f t="shared" si="31"/>
        <v>3010933.6999999997</v>
      </c>
      <c r="N165" s="20">
        <f t="shared" si="32"/>
        <v>0</v>
      </c>
      <c r="O165" s="20">
        <f t="shared" si="33"/>
        <v>0</v>
      </c>
    </row>
    <row r="166" spans="1:15" ht="51">
      <c r="A166" s="17" t="s">
        <v>168</v>
      </c>
      <c r="B166" s="18" t="s">
        <v>8</v>
      </c>
      <c r="C166" s="18" t="s">
        <v>163</v>
      </c>
      <c r="D166" s="18" t="s">
        <v>169</v>
      </c>
      <c r="E166" s="18"/>
      <c r="F166" s="19">
        <f aca="true" t="shared" si="38" ref="F166:H167">F167</f>
        <v>1786746.57</v>
      </c>
      <c r="G166" s="19">
        <f t="shared" si="38"/>
        <v>0</v>
      </c>
      <c r="H166" s="19">
        <f t="shared" si="38"/>
        <v>1786746.57</v>
      </c>
      <c r="I166" s="20">
        <f t="shared" si="29"/>
        <v>1786746.57</v>
      </c>
      <c r="J166" s="13">
        <v>1786746.57</v>
      </c>
      <c r="K166" s="20">
        <f t="shared" si="30"/>
        <v>0</v>
      </c>
      <c r="M166" s="20">
        <f t="shared" si="31"/>
        <v>1786746.57</v>
      </c>
      <c r="N166" s="20">
        <f t="shared" si="32"/>
        <v>0</v>
      </c>
      <c r="O166" s="20">
        <f t="shared" si="33"/>
        <v>0</v>
      </c>
    </row>
    <row r="167" spans="1:15" ht="25.5">
      <c r="A167" s="17" t="s">
        <v>170</v>
      </c>
      <c r="B167" s="18" t="s">
        <v>8</v>
      </c>
      <c r="C167" s="18" t="s">
        <v>163</v>
      </c>
      <c r="D167" s="18" t="s">
        <v>169</v>
      </c>
      <c r="E167" s="18" t="s">
        <v>171</v>
      </c>
      <c r="F167" s="19">
        <f t="shared" si="38"/>
        <v>1786746.57</v>
      </c>
      <c r="G167" s="19">
        <f t="shared" si="38"/>
        <v>0</v>
      </c>
      <c r="H167" s="19">
        <f t="shared" si="38"/>
        <v>1786746.57</v>
      </c>
      <c r="I167" s="20">
        <f t="shared" si="29"/>
        <v>1786746.57</v>
      </c>
      <c r="J167" s="13">
        <v>1786746.57</v>
      </c>
      <c r="K167" s="20">
        <f t="shared" si="30"/>
        <v>0</v>
      </c>
      <c r="M167" s="20">
        <f t="shared" si="31"/>
        <v>1786746.57</v>
      </c>
      <c r="N167" s="20">
        <f t="shared" si="32"/>
        <v>0</v>
      </c>
      <c r="O167" s="20">
        <f t="shared" si="33"/>
        <v>0</v>
      </c>
    </row>
    <row r="168" spans="1:15" ht="12.75">
      <c r="A168" s="9" t="s">
        <v>172</v>
      </c>
      <c r="B168" s="11" t="s">
        <v>8</v>
      </c>
      <c r="C168" s="11" t="s">
        <v>163</v>
      </c>
      <c r="D168" s="11" t="s">
        <v>169</v>
      </c>
      <c r="E168" s="11" t="s">
        <v>173</v>
      </c>
      <c r="F168" s="23">
        <v>1786746.57</v>
      </c>
      <c r="G168" s="23"/>
      <c r="H168" s="16">
        <f>F168+G168</f>
        <v>1786746.57</v>
      </c>
      <c r="I168" s="20">
        <f t="shared" si="29"/>
        <v>1786746.57</v>
      </c>
      <c r="J168" s="13">
        <v>1786746.57</v>
      </c>
      <c r="K168" s="20">
        <f t="shared" si="30"/>
        <v>0</v>
      </c>
      <c r="M168" s="20">
        <f t="shared" si="31"/>
        <v>1786746.57</v>
      </c>
      <c r="N168" s="20">
        <f t="shared" si="32"/>
        <v>0</v>
      </c>
      <c r="O168" s="20">
        <f t="shared" si="33"/>
        <v>0</v>
      </c>
    </row>
    <row r="169" spans="1:15" ht="25.5">
      <c r="A169" s="17" t="s">
        <v>174</v>
      </c>
      <c r="B169" s="18" t="s">
        <v>8</v>
      </c>
      <c r="C169" s="18" t="s">
        <v>163</v>
      </c>
      <c r="D169" s="18" t="s">
        <v>175</v>
      </c>
      <c r="E169" s="18"/>
      <c r="F169" s="19">
        <f aca="true" t="shared" si="39" ref="F169:H170">F170</f>
        <v>1169510.02</v>
      </c>
      <c r="G169" s="19">
        <f t="shared" si="39"/>
        <v>0</v>
      </c>
      <c r="H169" s="19">
        <f t="shared" si="39"/>
        <v>1169510.02</v>
      </c>
      <c r="I169" s="20">
        <f t="shared" si="29"/>
        <v>1169510.02</v>
      </c>
      <c r="J169" s="13">
        <v>1169510.02</v>
      </c>
      <c r="K169" s="20">
        <f t="shared" si="30"/>
        <v>0</v>
      </c>
      <c r="M169" s="20">
        <f t="shared" si="31"/>
        <v>1169510.02</v>
      </c>
      <c r="N169" s="20">
        <f t="shared" si="32"/>
        <v>0</v>
      </c>
      <c r="O169" s="20">
        <f t="shared" si="33"/>
        <v>0</v>
      </c>
    </row>
    <row r="170" spans="1:15" ht="25.5">
      <c r="A170" s="17" t="s">
        <v>170</v>
      </c>
      <c r="B170" s="18" t="s">
        <v>8</v>
      </c>
      <c r="C170" s="18" t="s">
        <v>163</v>
      </c>
      <c r="D170" s="18" t="s">
        <v>175</v>
      </c>
      <c r="E170" s="18" t="s">
        <v>171</v>
      </c>
      <c r="F170" s="19">
        <f t="shared" si="39"/>
        <v>1169510.02</v>
      </c>
      <c r="G170" s="19">
        <f t="shared" si="39"/>
        <v>0</v>
      </c>
      <c r="H170" s="19">
        <f t="shared" si="39"/>
        <v>1169510.02</v>
      </c>
      <c r="I170" s="20">
        <f t="shared" si="29"/>
        <v>1169510.02</v>
      </c>
      <c r="J170" s="13">
        <v>1169510.02</v>
      </c>
      <c r="K170" s="20">
        <f t="shared" si="30"/>
        <v>0</v>
      </c>
      <c r="M170" s="20">
        <f t="shared" si="31"/>
        <v>1169510.02</v>
      </c>
      <c r="N170" s="20">
        <f t="shared" si="32"/>
        <v>0</v>
      </c>
      <c r="O170" s="20">
        <f t="shared" si="33"/>
        <v>0</v>
      </c>
    </row>
    <row r="171" spans="1:15" ht="12.75">
      <c r="A171" s="9" t="s">
        <v>172</v>
      </c>
      <c r="B171" s="11" t="s">
        <v>8</v>
      </c>
      <c r="C171" s="11" t="s">
        <v>163</v>
      </c>
      <c r="D171" s="11" t="s">
        <v>175</v>
      </c>
      <c r="E171" s="11" t="s">
        <v>173</v>
      </c>
      <c r="F171" s="16">
        <v>1169510.02</v>
      </c>
      <c r="G171" s="16"/>
      <c r="H171" s="16">
        <f>F171+G171</f>
        <v>1169510.02</v>
      </c>
      <c r="I171" s="20">
        <f t="shared" si="29"/>
        <v>1169510.02</v>
      </c>
      <c r="J171" s="13">
        <v>1169510.02</v>
      </c>
      <c r="K171" s="20">
        <f t="shared" si="30"/>
        <v>0</v>
      </c>
      <c r="M171" s="20">
        <f t="shared" si="31"/>
        <v>1169510.02</v>
      </c>
      <c r="N171" s="20">
        <f t="shared" si="32"/>
        <v>0</v>
      </c>
      <c r="O171" s="20">
        <f t="shared" si="33"/>
        <v>0</v>
      </c>
    </row>
    <row r="172" spans="1:15" ht="25.5">
      <c r="A172" s="17" t="s">
        <v>176</v>
      </c>
      <c r="B172" s="18" t="s">
        <v>8</v>
      </c>
      <c r="C172" s="18" t="s">
        <v>163</v>
      </c>
      <c r="D172" s="18" t="s">
        <v>177</v>
      </c>
      <c r="E172" s="18"/>
      <c r="F172" s="19">
        <f aca="true" t="shared" si="40" ref="F172:H173">F173</f>
        <v>54677.11</v>
      </c>
      <c r="G172" s="19">
        <f t="shared" si="40"/>
        <v>0</v>
      </c>
      <c r="H172" s="19">
        <f t="shared" si="40"/>
        <v>54677.11</v>
      </c>
      <c r="I172" s="20">
        <f t="shared" si="29"/>
        <v>54677.11</v>
      </c>
      <c r="J172" s="13">
        <v>54677.11</v>
      </c>
      <c r="K172" s="20">
        <f t="shared" si="30"/>
        <v>0</v>
      </c>
      <c r="M172" s="20">
        <f t="shared" si="31"/>
        <v>54677.11</v>
      </c>
      <c r="N172" s="20">
        <f t="shared" si="32"/>
        <v>0</v>
      </c>
      <c r="O172" s="20">
        <f t="shared" si="33"/>
        <v>0</v>
      </c>
    </row>
    <row r="173" spans="1:15" ht="25.5">
      <c r="A173" s="17" t="s">
        <v>170</v>
      </c>
      <c r="B173" s="18" t="s">
        <v>8</v>
      </c>
      <c r="C173" s="18" t="s">
        <v>163</v>
      </c>
      <c r="D173" s="18" t="s">
        <v>177</v>
      </c>
      <c r="E173" s="18" t="s">
        <v>171</v>
      </c>
      <c r="F173" s="19">
        <f t="shared" si="40"/>
        <v>54677.11</v>
      </c>
      <c r="G173" s="19">
        <f t="shared" si="40"/>
        <v>0</v>
      </c>
      <c r="H173" s="19">
        <f t="shared" si="40"/>
        <v>54677.11</v>
      </c>
      <c r="I173" s="20">
        <f t="shared" si="29"/>
        <v>54677.11</v>
      </c>
      <c r="J173" s="13">
        <v>54677.11</v>
      </c>
      <c r="K173" s="20">
        <f t="shared" si="30"/>
        <v>0</v>
      </c>
      <c r="M173" s="20">
        <f t="shared" si="31"/>
        <v>54677.11</v>
      </c>
      <c r="N173" s="20">
        <f t="shared" si="32"/>
        <v>0</v>
      </c>
      <c r="O173" s="20">
        <f t="shared" si="33"/>
        <v>0</v>
      </c>
    </row>
    <row r="174" spans="1:15" ht="12.75">
      <c r="A174" s="9" t="s">
        <v>172</v>
      </c>
      <c r="B174" s="11" t="s">
        <v>8</v>
      </c>
      <c r="C174" s="11" t="s">
        <v>163</v>
      </c>
      <c r="D174" s="11" t="s">
        <v>177</v>
      </c>
      <c r="E174" s="11" t="s">
        <v>173</v>
      </c>
      <c r="F174" s="23">
        <v>54677.11</v>
      </c>
      <c r="G174" s="23"/>
      <c r="H174" s="16">
        <f>F174+G174</f>
        <v>54677.11</v>
      </c>
      <c r="I174" s="20">
        <f t="shared" si="29"/>
        <v>54677.11</v>
      </c>
      <c r="J174" s="13">
        <v>54677.11</v>
      </c>
      <c r="K174" s="20">
        <f t="shared" si="30"/>
        <v>0</v>
      </c>
      <c r="M174" s="20">
        <f t="shared" si="31"/>
        <v>54677.11</v>
      </c>
      <c r="N174" s="20">
        <f t="shared" si="32"/>
        <v>0</v>
      </c>
      <c r="O174" s="20">
        <f t="shared" si="33"/>
        <v>0</v>
      </c>
    </row>
    <row r="175" spans="1:15" ht="51">
      <c r="A175" s="17" t="s">
        <v>178</v>
      </c>
      <c r="B175" s="18" t="s">
        <v>8</v>
      </c>
      <c r="C175" s="18" t="s">
        <v>163</v>
      </c>
      <c r="D175" s="18" t="s">
        <v>179</v>
      </c>
      <c r="E175" s="18"/>
      <c r="F175" s="19">
        <f aca="true" t="shared" si="41" ref="F175:H178">F176</f>
        <v>1636120</v>
      </c>
      <c r="G175" s="19">
        <f t="shared" si="41"/>
        <v>1105131.16</v>
      </c>
      <c r="H175" s="19">
        <f t="shared" si="41"/>
        <v>2741251.16</v>
      </c>
      <c r="I175" s="20">
        <f t="shared" si="29"/>
        <v>530988.8400000001</v>
      </c>
      <c r="J175" s="13">
        <v>1636120</v>
      </c>
      <c r="K175" s="20">
        <f t="shared" si="30"/>
        <v>1105131.1600000001</v>
      </c>
      <c r="M175" s="20">
        <f t="shared" si="31"/>
        <v>2741251.16</v>
      </c>
      <c r="N175" s="20">
        <f t="shared" si="32"/>
        <v>0</v>
      </c>
      <c r="O175" s="20">
        <f t="shared" si="33"/>
        <v>2210262.3200000003</v>
      </c>
    </row>
    <row r="176" spans="1:15" ht="38.25">
      <c r="A176" s="17" t="s">
        <v>180</v>
      </c>
      <c r="B176" s="18" t="s">
        <v>8</v>
      </c>
      <c r="C176" s="18" t="s">
        <v>163</v>
      </c>
      <c r="D176" s="18" t="s">
        <v>181</v>
      </c>
      <c r="E176" s="18"/>
      <c r="F176" s="19">
        <f t="shared" si="41"/>
        <v>1636120</v>
      </c>
      <c r="G176" s="19">
        <f t="shared" si="41"/>
        <v>1105131.16</v>
      </c>
      <c r="H176" s="19">
        <f t="shared" si="41"/>
        <v>2741251.16</v>
      </c>
      <c r="I176" s="20">
        <f t="shared" si="29"/>
        <v>530988.8400000001</v>
      </c>
      <c r="J176" s="13">
        <v>1636120</v>
      </c>
      <c r="K176" s="20">
        <f t="shared" si="30"/>
        <v>1105131.1600000001</v>
      </c>
      <c r="M176" s="20">
        <f t="shared" si="31"/>
        <v>2741251.16</v>
      </c>
      <c r="N176" s="20">
        <f t="shared" si="32"/>
        <v>0</v>
      </c>
      <c r="O176" s="20">
        <f t="shared" si="33"/>
        <v>2210262.3200000003</v>
      </c>
    </row>
    <row r="177" spans="1:15" ht="12.75">
      <c r="A177" s="17" t="s">
        <v>182</v>
      </c>
      <c r="B177" s="18" t="s">
        <v>8</v>
      </c>
      <c r="C177" s="18" t="s">
        <v>163</v>
      </c>
      <c r="D177" s="18" t="s">
        <v>183</v>
      </c>
      <c r="E177" s="18"/>
      <c r="F177" s="19">
        <f t="shared" si="41"/>
        <v>1636120</v>
      </c>
      <c r="G177" s="19">
        <f t="shared" si="41"/>
        <v>1105131.16</v>
      </c>
      <c r="H177" s="19">
        <f t="shared" si="41"/>
        <v>2741251.16</v>
      </c>
      <c r="I177" s="20">
        <f t="shared" si="29"/>
        <v>530988.8400000001</v>
      </c>
      <c r="J177" s="13">
        <v>1636120</v>
      </c>
      <c r="K177" s="20">
        <f t="shared" si="30"/>
        <v>1105131.1600000001</v>
      </c>
      <c r="M177" s="20">
        <f t="shared" si="31"/>
        <v>2741251.16</v>
      </c>
      <c r="N177" s="20">
        <f t="shared" si="32"/>
        <v>0</v>
      </c>
      <c r="O177" s="20">
        <f t="shared" si="33"/>
        <v>2210262.3200000003</v>
      </c>
    </row>
    <row r="178" spans="1:15" ht="25.5">
      <c r="A178" s="17" t="s">
        <v>23</v>
      </c>
      <c r="B178" s="18" t="s">
        <v>8</v>
      </c>
      <c r="C178" s="18" t="s">
        <v>163</v>
      </c>
      <c r="D178" s="18" t="s">
        <v>183</v>
      </c>
      <c r="E178" s="18" t="s">
        <v>24</v>
      </c>
      <c r="F178" s="19">
        <f t="shared" si="41"/>
        <v>1636120</v>
      </c>
      <c r="G178" s="19">
        <f t="shared" si="41"/>
        <v>1105131.16</v>
      </c>
      <c r="H178" s="19">
        <f t="shared" si="41"/>
        <v>2741251.16</v>
      </c>
      <c r="I178" s="20">
        <f t="shared" si="29"/>
        <v>530988.8400000001</v>
      </c>
      <c r="J178" s="13">
        <v>1636120</v>
      </c>
      <c r="K178" s="20">
        <f t="shared" si="30"/>
        <v>1105131.1600000001</v>
      </c>
      <c r="M178" s="20">
        <f t="shared" si="31"/>
        <v>2741251.16</v>
      </c>
      <c r="N178" s="20">
        <f t="shared" si="32"/>
        <v>0</v>
      </c>
      <c r="O178" s="20">
        <f t="shared" si="33"/>
        <v>2210262.3200000003</v>
      </c>
    </row>
    <row r="179" spans="1:15" ht="25.5">
      <c r="A179" s="9" t="s">
        <v>25</v>
      </c>
      <c r="B179" s="11" t="s">
        <v>8</v>
      </c>
      <c r="C179" s="11" t="s">
        <v>163</v>
      </c>
      <c r="D179" s="11" t="s">
        <v>183</v>
      </c>
      <c r="E179" s="11" t="s">
        <v>26</v>
      </c>
      <c r="F179" s="16">
        <v>1636120</v>
      </c>
      <c r="G179" s="16">
        <v>1105131.16</v>
      </c>
      <c r="H179" s="16">
        <f>F179+G179</f>
        <v>2741251.16</v>
      </c>
      <c r="I179" s="20">
        <f t="shared" si="29"/>
        <v>530988.8400000001</v>
      </c>
      <c r="J179" s="13">
        <v>1636120</v>
      </c>
      <c r="K179" s="20">
        <f t="shared" si="30"/>
        <v>1105131.1600000001</v>
      </c>
      <c r="M179" s="20">
        <f t="shared" si="31"/>
        <v>2741251.16</v>
      </c>
      <c r="N179" s="20">
        <f t="shared" si="32"/>
        <v>0</v>
      </c>
      <c r="O179" s="20">
        <f t="shared" si="33"/>
        <v>2210262.3200000003</v>
      </c>
    </row>
    <row r="180" spans="1:15" ht="12.75">
      <c r="A180" s="17" t="s">
        <v>184</v>
      </c>
      <c r="B180" s="18" t="s">
        <v>8</v>
      </c>
      <c r="C180" s="18" t="s">
        <v>185</v>
      </c>
      <c r="D180" s="18"/>
      <c r="E180" s="18"/>
      <c r="F180" s="19">
        <f>F181+F191+F198</f>
        <v>28206968.39</v>
      </c>
      <c r="G180" s="19">
        <f>G181+G191+G198</f>
        <v>-9000000</v>
      </c>
      <c r="H180" s="19">
        <f>H181+H191+H198</f>
        <v>19206968.39</v>
      </c>
      <c r="I180" s="20">
        <f t="shared" si="29"/>
        <v>37206968.39</v>
      </c>
      <c r="J180" s="13">
        <v>28206968.39</v>
      </c>
      <c r="K180" s="20">
        <f t="shared" si="30"/>
        <v>-9000000</v>
      </c>
      <c r="M180" s="20">
        <f t="shared" si="31"/>
        <v>19206968.39</v>
      </c>
      <c r="N180" s="20">
        <f t="shared" si="32"/>
        <v>0</v>
      </c>
      <c r="O180" s="20">
        <f t="shared" si="33"/>
        <v>-18000000</v>
      </c>
    </row>
    <row r="181" spans="1:15" ht="51">
      <c r="A181" s="17" t="s">
        <v>186</v>
      </c>
      <c r="B181" s="18" t="s">
        <v>8</v>
      </c>
      <c r="C181" s="18" t="s">
        <v>185</v>
      </c>
      <c r="D181" s="18" t="s">
        <v>187</v>
      </c>
      <c r="E181" s="18"/>
      <c r="F181" s="19">
        <f>F182+F187</f>
        <v>24206968.39</v>
      </c>
      <c r="G181" s="19">
        <f>G182+G187</f>
        <v>-9000000</v>
      </c>
      <c r="H181" s="19">
        <f>H182+H187</f>
        <v>15206968.39</v>
      </c>
      <c r="I181" s="20">
        <f t="shared" si="29"/>
        <v>33206968.39</v>
      </c>
      <c r="J181" s="13">
        <v>24206968.39</v>
      </c>
      <c r="K181" s="20">
        <f t="shared" si="30"/>
        <v>-9000000</v>
      </c>
      <c r="M181" s="20">
        <f t="shared" si="31"/>
        <v>15206968.39</v>
      </c>
      <c r="N181" s="20">
        <f t="shared" si="32"/>
        <v>0</v>
      </c>
      <c r="O181" s="20">
        <f t="shared" si="33"/>
        <v>-18000000</v>
      </c>
    </row>
    <row r="182" spans="1:15" ht="39" customHeight="1">
      <c r="A182" s="17" t="s">
        <v>188</v>
      </c>
      <c r="B182" s="18" t="s">
        <v>8</v>
      </c>
      <c r="C182" s="18" t="s">
        <v>185</v>
      </c>
      <c r="D182" s="18" t="s">
        <v>189</v>
      </c>
      <c r="E182" s="18"/>
      <c r="F182" s="19">
        <f aca="true" t="shared" si="42" ref="F182:H183">F183</f>
        <v>15206968.39</v>
      </c>
      <c r="G182" s="19">
        <f t="shared" si="42"/>
        <v>0</v>
      </c>
      <c r="H182" s="19">
        <f t="shared" si="42"/>
        <v>15206968.39</v>
      </c>
      <c r="I182" s="20">
        <f t="shared" si="29"/>
        <v>15206968.39</v>
      </c>
      <c r="J182" s="13">
        <v>15206968.39</v>
      </c>
      <c r="K182" s="20">
        <f t="shared" si="30"/>
        <v>0</v>
      </c>
      <c r="M182" s="20">
        <f t="shared" si="31"/>
        <v>15206968.39</v>
      </c>
      <c r="N182" s="20">
        <f t="shared" si="32"/>
        <v>0</v>
      </c>
      <c r="O182" s="20">
        <f t="shared" si="33"/>
        <v>0</v>
      </c>
    </row>
    <row r="183" spans="1:15" ht="140.25">
      <c r="A183" s="17" t="s">
        <v>190</v>
      </c>
      <c r="B183" s="18" t="s">
        <v>8</v>
      </c>
      <c r="C183" s="18" t="s">
        <v>185</v>
      </c>
      <c r="D183" s="18" t="s">
        <v>191</v>
      </c>
      <c r="E183" s="18"/>
      <c r="F183" s="19">
        <f t="shared" si="42"/>
        <v>15206968.39</v>
      </c>
      <c r="G183" s="19">
        <f t="shared" si="42"/>
        <v>0</v>
      </c>
      <c r="H183" s="19">
        <f t="shared" si="42"/>
        <v>15206968.39</v>
      </c>
      <c r="I183" s="20">
        <f t="shared" si="29"/>
        <v>15206968.39</v>
      </c>
      <c r="J183" s="13">
        <v>15206968.39</v>
      </c>
      <c r="K183" s="20">
        <f t="shared" si="30"/>
        <v>0</v>
      </c>
      <c r="M183" s="20">
        <f t="shared" si="31"/>
        <v>15206968.39</v>
      </c>
      <c r="N183" s="20">
        <f t="shared" si="32"/>
        <v>0</v>
      </c>
      <c r="O183" s="20">
        <f t="shared" si="33"/>
        <v>0</v>
      </c>
    </row>
    <row r="184" spans="1:15" ht="12.75">
      <c r="A184" s="17" t="s">
        <v>27</v>
      </c>
      <c r="B184" s="18" t="s">
        <v>8</v>
      </c>
      <c r="C184" s="18" t="s">
        <v>185</v>
      </c>
      <c r="D184" s="18" t="s">
        <v>191</v>
      </c>
      <c r="E184" s="18" t="s">
        <v>28</v>
      </c>
      <c r="F184" s="19">
        <f>F185+F186</f>
        <v>15206968.39</v>
      </c>
      <c r="G184" s="19">
        <f>G185+G186</f>
        <v>0</v>
      </c>
      <c r="H184" s="19">
        <f>H185+H186</f>
        <v>15206968.39</v>
      </c>
      <c r="I184" s="20">
        <f t="shared" si="29"/>
        <v>15206968.39</v>
      </c>
      <c r="J184" s="13">
        <v>15206968.39</v>
      </c>
      <c r="K184" s="20">
        <f t="shared" si="30"/>
        <v>0</v>
      </c>
      <c r="M184" s="20">
        <f t="shared" si="31"/>
        <v>15206968.39</v>
      </c>
      <c r="N184" s="20">
        <f t="shared" si="32"/>
        <v>0</v>
      </c>
      <c r="O184" s="20">
        <f t="shared" si="33"/>
        <v>0</v>
      </c>
    </row>
    <row r="185" spans="1:15" ht="51">
      <c r="A185" s="9" t="s">
        <v>87</v>
      </c>
      <c r="B185" s="11" t="s">
        <v>8</v>
      </c>
      <c r="C185" s="11" t="s">
        <v>185</v>
      </c>
      <c r="D185" s="11" t="s">
        <v>191</v>
      </c>
      <c r="E185" s="11" t="s">
        <v>88</v>
      </c>
      <c r="F185" s="16">
        <v>15206968.39</v>
      </c>
      <c r="G185" s="16"/>
      <c r="H185" s="16">
        <f>F185+G185</f>
        <v>15206968.39</v>
      </c>
      <c r="I185" s="20">
        <f t="shared" si="29"/>
        <v>15206968.39</v>
      </c>
      <c r="J185" s="13">
        <v>15206968.39</v>
      </c>
      <c r="K185" s="20">
        <f t="shared" si="30"/>
        <v>0</v>
      </c>
      <c r="M185" s="20">
        <f t="shared" si="31"/>
        <v>15206968.39</v>
      </c>
      <c r="N185" s="20">
        <f t="shared" si="32"/>
        <v>0</v>
      </c>
      <c r="O185" s="20">
        <f t="shared" si="33"/>
        <v>0</v>
      </c>
    </row>
    <row r="186" spans="1:15" ht="50.25" customHeight="1" hidden="1">
      <c r="A186" s="9" t="s">
        <v>87</v>
      </c>
      <c r="B186" s="11" t="s">
        <v>8</v>
      </c>
      <c r="C186" s="11" t="s">
        <v>185</v>
      </c>
      <c r="D186" s="11" t="s">
        <v>191</v>
      </c>
      <c r="E186" s="11" t="s">
        <v>88</v>
      </c>
      <c r="F186" s="16"/>
      <c r="G186" s="16"/>
      <c r="H186" s="16">
        <f>F186+G186</f>
        <v>0</v>
      </c>
      <c r="I186" s="20"/>
      <c r="J186" s="13"/>
      <c r="K186" s="20">
        <f t="shared" si="30"/>
        <v>0</v>
      </c>
      <c r="M186" s="20">
        <f t="shared" si="31"/>
        <v>0</v>
      </c>
      <c r="N186" s="20">
        <f t="shared" si="32"/>
        <v>0</v>
      </c>
      <c r="O186" s="20">
        <f t="shared" si="33"/>
        <v>0</v>
      </c>
    </row>
    <row r="187" spans="1:15" ht="25.5">
      <c r="A187" s="17" t="s">
        <v>192</v>
      </c>
      <c r="B187" s="18" t="s">
        <v>8</v>
      </c>
      <c r="C187" s="18" t="s">
        <v>185</v>
      </c>
      <c r="D187" s="18" t="s">
        <v>193</v>
      </c>
      <c r="E187" s="18"/>
      <c r="F187" s="19">
        <f aca="true" t="shared" si="43" ref="F187:H189">F188</f>
        <v>9000000</v>
      </c>
      <c r="G187" s="19">
        <f t="shared" si="43"/>
        <v>-9000000</v>
      </c>
      <c r="H187" s="19">
        <f t="shared" si="43"/>
        <v>0</v>
      </c>
      <c r="I187" s="20">
        <f t="shared" si="29"/>
        <v>18000000</v>
      </c>
      <c r="J187" s="13">
        <v>9000000</v>
      </c>
      <c r="K187" s="20">
        <f t="shared" si="30"/>
        <v>-9000000</v>
      </c>
      <c r="M187" s="20">
        <f t="shared" si="31"/>
        <v>0</v>
      </c>
      <c r="N187" s="20">
        <f t="shared" si="32"/>
        <v>0</v>
      </c>
      <c r="O187" s="20">
        <f t="shared" si="33"/>
        <v>-18000000</v>
      </c>
    </row>
    <row r="188" spans="1:15" ht="38.25">
      <c r="A188" s="17" t="s">
        <v>194</v>
      </c>
      <c r="B188" s="18" t="s">
        <v>8</v>
      </c>
      <c r="C188" s="18" t="s">
        <v>185</v>
      </c>
      <c r="D188" s="18" t="s">
        <v>195</v>
      </c>
      <c r="E188" s="18"/>
      <c r="F188" s="19">
        <f t="shared" si="43"/>
        <v>9000000</v>
      </c>
      <c r="G188" s="19">
        <f t="shared" si="43"/>
        <v>-9000000</v>
      </c>
      <c r="H188" s="19">
        <f t="shared" si="43"/>
        <v>0</v>
      </c>
      <c r="I188" s="20">
        <f t="shared" si="29"/>
        <v>18000000</v>
      </c>
      <c r="J188" s="13">
        <v>9000000</v>
      </c>
      <c r="K188" s="20">
        <f t="shared" si="30"/>
        <v>-9000000</v>
      </c>
      <c r="M188" s="20">
        <f t="shared" si="31"/>
        <v>0</v>
      </c>
      <c r="N188" s="20">
        <f t="shared" si="32"/>
        <v>0</v>
      </c>
      <c r="O188" s="20">
        <f t="shared" si="33"/>
        <v>-18000000</v>
      </c>
    </row>
    <row r="189" spans="1:15" ht="25.5">
      <c r="A189" s="17" t="s">
        <v>23</v>
      </c>
      <c r="B189" s="18" t="s">
        <v>8</v>
      </c>
      <c r="C189" s="18" t="s">
        <v>185</v>
      </c>
      <c r="D189" s="18" t="s">
        <v>195</v>
      </c>
      <c r="E189" s="18" t="s">
        <v>24</v>
      </c>
      <c r="F189" s="19">
        <f t="shared" si="43"/>
        <v>9000000</v>
      </c>
      <c r="G189" s="19">
        <f t="shared" si="43"/>
        <v>-9000000</v>
      </c>
      <c r="H189" s="19">
        <f t="shared" si="43"/>
        <v>0</v>
      </c>
      <c r="I189" s="20">
        <f t="shared" si="29"/>
        <v>18000000</v>
      </c>
      <c r="J189" s="13">
        <v>9000000</v>
      </c>
      <c r="K189" s="20">
        <f t="shared" si="30"/>
        <v>-9000000</v>
      </c>
      <c r="M189" s="20">
        <f t="shared" si="31"/>
        <v>0</v>
      </c>
      <c r="N189" s="20">
        <f t="shared" si="32"/>
        <v>0</v>
      </c>
      <c r="O189" s="20">
        <f t="shared" si="33"/>
        <v>-18000000</v>
      </c>
    </row>
    <row r="190" spans="1:15" ht="25.5">
      <c r="A190" s="9" t="s">
        <v>25</v>
      </c>
      <c r="B190" s="11" t="s">
        <v>8</v>
      </c>
      <c r="C190" s="11" t="s">
        <v>185</v>
      </c>
      <c r="D190" s="11" t="s">
        <v>195</v>
      </c>
      <c r="E190" s="11" t="s">
        <v>26</v>
      </c>
      <c r="F190" s="16">
        <v>9000000</v>
      </c>
      <c r="G190" s="16">
        <v>-9000000</v>
      </c>
      <c r="H190" s="16">
        <f>F190+G190</f>
        <v>0</v>
      </c>
      <c r="I190" s="20">
        <f t="shared" si="29"/>
        <v>18000000</v>
      </c>
      <c r="J190" s="13">
        <v>9000000</v>
      </c>
      <c r="K190" s="20">
        <f t="shared" si="30"/>
        <v>-9000000</v>
      </c>
      <c r="M190" s="20">
        <f t="shared" si="31"/>
        <v>0</v>
      </c>
      <c r="N190" s="20">
        <f t="shared" si="32"/>
        <v>0</v>
      </c>
      <c r="O190" s="20">
        <f t="shared" si="33"/>
        <v>-18000000</v>
      </c>
    </row>
    <row r="191" spans="1:15" ht="38.25">
      <c r="A191" s="17" t="s">
        <v>196</v>
      </c>
      <c r="B191" s="18" t="s">
        <v>8</v>
      </c>
      <c r="C191" s="18" t="s">
        <v>185</v>
      </c>
      <c r="D191" s="18" t="s">
        <v>197</v>
      </c>
      <c r="E191" s="18"/>
      <c r="F191" s="19">
        <f aca="true" t="shared" si="44" ref="F191:H196">F192</f>
        <v>2000000</v>
      </c>
      <c r="G191" s="19">
        <f t="shared" si="44"/>
        <v>0</v>
      </c>
      <c r="H191" s="19">
        <f t="shared" si="44"/>
        <v>2000000</v>
      </c>
      <c r="I191" s="20">
        <f t="shared" si="29"/>
        <v>2000000</v>
      </c>
      <c r="J191" s="13">
        <v>2000000</v>
      </c>
      <c r="K191" s="20">
        <f t="shared" si="30"/>
        <v>0</v>
      </c>
      <c r="M191" s="20">
        <f t="shared" si="31"/>
        <v>2000000</v>
      </c>
      <c r="N191" s="20">
        <f t="shared" si="32"/>
        <v>0</v>
      </c>
      <c r="O191" s="20">
        <f t="shared" si="33"/>
        <v>0</v>
      </c>
    </row>
    <row r="192" spans="1:15" ht="38.25">
      <c r="A192" s="17" t="s">
        <v>198</v>
      </c>
      <c r="B192" s="18" t="s">
        <v>8</v>
      </c>
      <c r="C192" s="18" t="s">
        <v>185</v>
      </c>
      <c r="D192" s="18" t="s">
        <v>199</v>
      </c>
      <c r="E192" s="18"/>
      <c r="F192" s="19">
        <f t="shared" si="44"/>
        <v>2000000</v>
      </c>
      <c r="G192" s="19">
        <f t="shared" si="44"/>
        <v>0</v>
      </c>
      <c r="H192" s="19">
        <f t="shared" si="44"/>
        <v>2000000</v>
      </c>
      <c r="I192" s="20">
        <f t="shared" si="29"/>
        <v>2000000</v>
      </c>
      <c r="J192" s="13">
        <v>2000000</v>
      </c>
      <c r="K192" s="20">
        <f t="shared" si="30"/>
        <v>0</v>
      </c>
      <c r="M192" s="20">
        <f t="shared" si="31"/>
        <v>2000000</v>
      </c>
      <c r="N192" s="20">
        <f t="shared" si="32"/>
        <v>0</v>
      </c>
      <c r="O192" s="20">
        <f t="shared" si="33"/>
        <v>0</v>
      </c>
    </row>
    <row r="193" spans="1:15" ht="12.75">
      <c r="A193" s="17" t="s">
        <v>200</v>
      </c>
      <c r="B193" s="18" t="s">
        <v>8</v>
      </c>
      <c r="C193" s="18" t="s">
        <v>185</v>
      </c>
      <c r="D193" s="18" t="s">
        <v>201</v>
      </c>
      <c r="E193" s="18"/>
      <c r="F193" s="19">
        <f>F194+F196</f>
        <v>2000000</v>
      </c>
      <c r="G193" s="19">
        <f>G194+G196</f>
        <v>0</v>
      </c>
      <c r="H193" s="19">
        <f>H194+H196</f>
        <v>2000000</v>
      </c>
      <c r="I193" s="20">
        <f t="shared" si="29"/>
        <v>2000000</v>
      </c>
      <c r="J193" s="13">
        <v>2000000</v>
      </c>
      <c r="K193" s="20">
        <f t="shared" si="30"/>
        <v>0</v>
      </c>
      <c r="M193" s="20">
        <f t="shared" si="31"/>
        <v>2000000</v>
      </c>
      <c r="N193" s="20">
        <f t="shared" si="32"/>
        <v>0</v>
      </c>
      <c r="O193" s="20">
        <f t="shared" si="33"/>
        <v>0</v>
      </c>
    </row>
    <row r="194" spans="1:15" ht="25.5">
      <c r="A194" s="17" t="s">
        <v>23</v>
      </c>
      <c r="B194" s="18" t="s">
        <v>8</v>
      </c>
      <c r="C194" s="18" t="s">
        <v>185</v>
      </c>
      <c r="D194" s="18" t="s">
        <v>201</v>
      </c>
      <c r="E194" s="18" t="s">
        <v>24</v>
      </c>
      <c r="F194" s="19">
        <f>F195</f>
        <v>0</v>
      </c>
      <c r="G194" s="19">
        <f>G195</f>
        <v>2000000</v>
      </c>
      <c r="H194" s="19">
        <f>H195</f>
        <v>2000000</v>
      </c>
      <c r="I194" s="20"/>
      <c r="J194" s="13"/>
      <c r="K194" s="20"/>
      <c r="M194" s="20"/>
      <c r="N194" s="20"/>
      <c r="O194" s="20"/>
    </row>
    <row r="195" spans="1:15" ht="25.5">
      <c r="A195" s="9" t="s">
        <v>25</v>
      </c>
      <c r="B195" s="11" t="s">
        <v>8</v>
      </c>
      <c r="C195" s="11" t="s">
        <v>185</v>
      </c>
      <c r="D195" s="29" t="s">
        <v>201</v>
      </c>
      <c r="E195" s="11" t="s">
        <v>26</v>
      </c>
      <c r="F195" s="16"/>
      <c r="G195" s="16">
        <v>2000000</v>
      </c>
      <c r="H195" s="16">
        <f>F195+G195</f>
        <v>2000000</v>
      </c>
      <c r="I195" s="20"/>
      <c r="J195" s="13"/>
      <c r="K195" s="20"/>
      <c r="M195" s="20"/>
      <c r="N195" s="20"/>
      <c r="O195" s="20"/>
    </row>
    <row r="196" spans="1:15" ht="12.75">
      <c r="A196" s="17" t="s">
        <v>27</v>
      </c>
      <c r="B196" s="18" t="s">
        <v>8</v>
      </c>
      <c r="C196" s="18" t="s">
        <v>185</v>
      </c>
      <c r="D196" s="18" t="s">
        <v>201</v>
      </c>
      <c r="E196" s="18" t="s">
        <v>28</v>
      </c>
      <c r="F196" s="19">
        <f t="shared" si="44"/>
        <v>2000000</v>
      </c>
      <c r="G196" s="19">
        <f t="shared" si="44"/>
        <v>-2000000</v>
      </c>
      <c r="H196" s="19">
        <f t="shared" si="44"/>
        <v>0</v>
      </c>
      <c r="I196" s="20">
        <f t="shared" si="29"/>
        <v>4000000</v>
      </c>
      <c r="J196" s="13">
        <v>2000000</v>
      </c>
      <c r="K196" s="20">
        <f t="shared" si="30"/>
        <v>-2000000</v>
      </c>
      <c r="M196" s="20">
        <f t="shared" si="31"/>
        <v>0</v>
      </c>
      <c r="N196" s="20">
        <f t="shared" si="32"/>
        <v>0</v>
      </c>
      <c r="O196" s="20">
        <f t="shared" si="33"/>
        <v>-4000000</v>
      </c>
    </row>
    <row r="197" spans="1:15" ht="51">
      <c r="A197" s="9" t="s">
        <v>87</v>
      </c>
      <c r="B197" s="11" t="s">
        <v>8</v>
      </c>
      <c r="C197" s="11" t="s">
        <v>185</v>
      </c>
      <c r="D197" s="11" t="s">
        <v>201</v>
      </c>
      <c r="E197" s="11" t="s">
        <v>88</v>
      </c>
      <c r="F197" s="16">
        <v>2000000</v>
      </c>
      <c r="G197" s="16">
        <v>-2000000</v>
      </c>
      <c r="H197" s="16">
        <f>F197+G197</f>
        <v>0</v>
      </c>
      <c r="I197" s="20">
        <f t="shared" si="29"/>
        <v>4000000</v>
      </c>
      <c r="J197" s="13">
        <v>2000000</v>
      </c>
      <c r="K197" s="20">
        <f t="shared" si="30"/>
        <v>-2000000</v>
      </c>
      <c r="M197" s="20">
        <f t="shared" si="31"/>
        <v>0</v>
      </c>
      <c r="N197" s="20">
        <f t="shared" si="32"/>
        <v>0</v>
      </c>
      <c r="O197" s="20">
        <f t="shared" si="33"/>
        <v>-4000000</v>
      </c>
    </row>
    <row r="198" spans="1:15" ht="76.5">
      <c r="A198" s="17" t="s">
        <v>202</v>
      </c>
      <c r="B198" s="18" t="s">
        <v>8</v>
      </c>
      <c r="C198" s="18" t="s">
        <v>185</v>
      </c>
      <c r="D198" s="18" t="s">
        <v>203</v>
      </c>
      <c r="E198" s="18"/>
      <c r="F198" s="19">
        <f aca="true" t="shared" si="45" ref="F198:H201">F199</f>
        <v>2000000</v>
      </c>
      <c r="G198" s="19">
        <f t="shared" si="45"/>
        <v>0</v>
      </c>
      <c r="H198" s="19">
        <f t="shared" si="45"/>
        <v>2000000</v>
      </c>
      <c r="I198" s="20">
        <f t="shared" si="29"/>
        <v>2000000</v>
      </c>
      <c r="J198" s="13">
        <v>2000000</v>
      </c>
      <c r="K198" s="20">
        <f t="shared" si="30"/>
        <v>0</v>
      </c>
      <c r="M198" s="20">
        <f t="shared" si="31"/>
        <v>2000000</v>
      </c>
      <c r="N198" s="20">
        <f t="shared" si="32"/>
        <v>0</v>
      </c>
      <c r="O198" s="20">
        <f t="shared" si="33"/>
        <v>0</v>
      </c>
    </row>
    <row r="199" spans="1:15" ht="51">
      <c r="A199" s="17" t="s">
        <v>204</v>
      </c>
      <c r="B199" s="18" t="s">
        <v>8</v>
      </c>
      <c r="C199" s="18" t="s">
        <v>185</v>
      </c>
      <c r="D199" s="18" t="s">
        <v>205</v>
      </c>
      <c r="E199" s="18"/>
      <c r="F199" s="19">
        <f t="shared" si="45"/>
        <v>2000000</v>
      </c>
      <c r="G199" s="19">
        <f t="shared" si="45"/>
        <v>0</v>
      </c>
      <c r="H199" s="19">
        <f t="shared" si="45"/>
        <v>2000000</v>
      </c>
      <c r="I199" s="20">
        <f t="shared" si="29"/>
        <v>2000000</v>
      </c>
      <c r="J199" s="13">
        <v>2000000</v>
      </c>
      <c r="K199" s="20">
        <f t="shared" si="30"/>
        <v>0</v>
      </c>
      <c r="M199" s="20">
        <f t="shared" si="31"/>
        <v>2000000</v>
      </c>
      <c r="N199" s="20">
        <f t="shared" si="32"/>
        <v>0</v>
      </c>
      <c r="O199" s="20">
        <f t="shared" si="33"/>
        <v>0</v>
      </c>
    </row>
    <row r="200" spans="1:15" ht="25.5">
      <c r="A200" s="17" t="s">
        <v>206</v>
      </c>
      <c r="B200" s="18" t="s">
        <v>8</v>
      </c>
      <c r="C200" s="18" t="s">
        <v>185</v>
      </c>
      <c r="D200" s="18" t="s">
        <v>207</v>
      </c>
      <c r="E200" s="18"/>
      <c r="F200" s="19">
        <f t="shared" si="45"/>
        <v>2000000</v>
      </c>
      <c r="G200" s="19">
        <f t="shared" si="45"/>
        <v>0</v>
      </c>
      <c r="H200" s="19">
        <f t="shared" si="45"/>
        <v>2000000</v>
      </c>
      <c r="I200" s="20">
        <f t="shared" si="29"/>
        <v>2000000</v>
      </c>
      <c r="J200" s="13">
        <v>2000000</v>
      </c>
      <c r="K200" s="20">
        <f t="shared" si="30"/>
        <v>0</v>
      </c>
      <c r="M200" s="20">
        <f t="shared" si="31"/>
        <v>2000000</v>
      </c>
      <c r="N200" s="20">
        <f t="shared" si="32"/>
        <v>0</v>
      </c>
      <c r="O200" s="20">
        <f t="shared" si="33"/>
        <v>0</v>
      </c>
    </row>
    <row r="201" spans="1:15" ht="12.75">
      <c r="A201" s="17" t="s">
        <v>27</v>
      </c>
      <c r="B201" s="18" t="s">
        <v>8</v>
      </c>
      <c r="C201" s="18" t="s">
        <v>185</v>
      </c>
      <c r="D201" s="18" t="s">
        <v>207</v>
      </c>
      <c r="E201" s="18" t="s">
        <v>28</v>
      </c>
      <c r="F201" s="19">
        <f t="shared" si="45"/>
        <v>2000000</v>
      </c>
      <c r="G201" s="19">
        <f t="shared" si="45"/>
        <v>0</v>
      </c>
      <c r="H201" s="19">
        <f t="shared" si="45"/>
        <v>2000000</v>
      </c>
      <c r="I201" s="20">
        <f t="shared" si="29"/>
        <v>2000000</v>
      </c>
      <c r="J201" s="13">
        <v>2000000</v>
      </c>
      <c r="K201" s="20">
        <f t="shared" si="30"/>
        <v>0</v>
      </c>
      <c r="M201" s="20">
        <f t="shared" si="31"/>
        <v>2000000</v>
      </c>
      <c r="N201" s="20">
        <f t="shared" si="32"/>
        <v>0</v>
      </c>
      <c r="O201" s="20">
        <f t="shared" si="33"/>
        <v>0</v>
      </c>
    </row>
    <row r="202" spans="1:15" ht="51">
      <c r="A202" s="9" t="s">
        <v>87</v>
      </c>
      <c r="B202" s="11" t="s">
        <v>8</v>
      </c>
      <c r="C202" s="11" t="s">
        <v>185</v>
      </c>
      <c r="D202" s="11" t="s">
        <v>207</v>
      </c>
      <c r="E202" s="11" t="s">
        <v>88</v>
      </c>
      <c r="F202" s="16">
        <v>2000000</v>
      </c>
      <c r="G202" s="16"/>
      <c r="H202" s="16">
        <f>F202+G202</f>
        <v>2000000</v>
      </c>
      <c r="I202" s="20">
        <f t="shared" si="29"/>
        <v>2000000</v>
      </c>
      <c r="J202" s="13">
        <v>2000000</v>
      </c>
      <c r="K202" s="20">
        <f t="shared" si="30"/>
        <v>0</v>
      </c>
      <c r="M202" s="20">
        <f t="shared" si="31"/>
        <v>2000000</v>
      </c>
      <c r="N202" s="20">
        <f t="shared" si="32"/>
        <v>0</v>
      </c>
      <c r="O202" s="20">
        <f t="shared" si="33"/>
        <v>0</v>
      </c>
    </row>
    <row r="203" spans="1:15" ht="12.75">
      <c r="A203" s="17" t="s">
        <v>208</v>
      </c>
      <c r="B203" s="18" t="s">
        <v>8</v>
      </c>
      <c r="C203" s="18" t="s">
        <v>209</v>
      </c>
      <c r="D203" s="18"/>
      <c r="E203" s="18"/>
      <c r="F203" s="19">
        <f>F204+F209+F230</f>
        <v>75469282.84</v>
      </c>
      <c r="G203" s="19">
        <f>G204+G209+G230</f>
        <v>18610509</v>
      </c>
      <c r="H203" s="19">
        <f>H204+H209+H230</f>
        <v>94079791.83999999</v>
      </c>
      <c r="I203" s="20">
        <f t="shared" si="29"/>
        <v>56858773.84</v>
      </c>
      <c r="J203" s="13">
        <v>75469282.84</v>
      </c>
      <c r="K203" s="20">
        <f t="shared" si="30"/>
        <v>18610508.999999985</v>
      </c>
      <c r="M203" s="20">
        <f t="shared" si="31"/>
        <v>94079791.84</v>
      </c>
      <c r="N203" s="20">
        <f t="shared" si="32"/>
        <v>0</v>
      </c>
      <c r="O203" s="20">
        <f t="shared" si="33"/>
        <v>37221017.999999985</v>
      </c>
    </row>
    <row r="204" spans="1:15" ht="51">
      <c r="A204" s="17" t="s">
        <v>186</v>
      </c>
      <c r="B204" s="18" t="s">
        <v>8</v>
      </c>
      <c r="C204" s="18" t="s">
        <v>209</v>
      </c>
      <c r="D204" s="18" t="s">
        <v>187</v>
      </c>
      <c r="E204" s="18"/>
      <c r="F204" s="19">
        <f>F205</f>
        <v>0</v>
      </c>
      <c r="G204" s="19">
        <f>G205</f>
        <v>9000000</v>
      </c>
      <c r="H204" s="19">
        <f>H205</f>
        <v>9000000</v>
      </c>
      <c r="I204" s="20"/>
      <c r="J204" s="13"/>
      <c r="K204" s="20"/>
      <c r="M204" s="20"/>
      <c r="N204" s="20"/>
      <c r="O204" s="20"/>
    </row>
    <row r="205" spans="1:15" ht="25.5">
      <c r="A205" s="17" t="s">
        <v>192</v>
      </c>
      <c r="B205" s="18" t="s">
        <v>8</v>
      </c>
      <c r="C205" s="18" t="s">
        <v>209</v>
      </c>
      <c r="D205" s="18" t="s">
        <v>193</v>
      </c>
      <c r="E205" s="18"/>
      <c r="F205" s="19">
        <f aca="true" t="shared" si="46" ref="F205:H207">F206</f>
        <v>0</v>
      </c>
      <c r="G205" s="19">
        <f t="shared" si="46"/>
        <v>9000000</v>
      </c>
      <c r="H205" s="19">
        <f t="shared" si="46"/>
        <v>9000000</v>
      </c>
      <c r="I205" s="20"/>
      <c r="J205" s="13"/>
      <c r="K205" s="20"/>
      <c r="M205" s="20"/>
      <c r="N205" s="20"/>
      <c r="O205" s="20"/>
    </row>
    <row r="206" spans="1:15" ht="38.25">
      <c r="A206" s="17" t="s">
        <v>194</v>
      </c>
      <c r="B206" s="18" t="s">
        <v>8</v>
      </c>
      <c r="C206" s="18" t="s">
        <v>209</v>
      </c>
      <c r="D206" s="18" t="s">
        <v>195</v>
      </c>
      <c r="E206" s="18"/>
      <c r="F206" s="19">
        <f t="shared" si="46"/>
        <v>0</v>
      </c>
      <c r="G206" s="19">
        <f t="shared" si="46"/>
        <v>9000000</v>
      </c>
      <c r="H206" s="19">
        <f t="shared" si="46"/>
        <v>9000000</v>
      </c>
      <c r="I206" s="20"/>
      <c r="J206" s="13"/>
      <c r="K206" s="20"/>
      <c r="M206" s="20"/>
      <c r="N206" s="20"/>
      <c r="O206" s="20"/>
    </row>
    <row r="207" spans="1:15" ht="25.5">
      <c r="A207" s="17" t="s">
        <v>23</v>
      </c>
      <c r="B207" s="18" t="s">
        <v>8</v>
      </c>
      <c r="C207" s="18" t="s">
        <v>209</v>
      </c>
      <c r="D207" s="18" t="s">
        <v>195</v>
      </c>
      <c r="E207" s="18" t="s">
        <v>24</v>
      </c>
      <c r="F207" s="19">
        <f t="shared" si="46"/>
        <v>0</v>
      </c>
      <c r="G207" s="19">
        <f t="shared" si="46"/>
        <v>9000000</v>
      </c>
      <c r="H207" s="19">
        <f t="shared" si="46"/>
        <v>9000000</v>
      </c>
      <c r="I207" s="20"/>
      <c r="J207" s="13"/>
      <c r="K207" s="20"/>
      <c r="M207" s="20"/>
      <c r="N207" s="20"/>
      <c r="O207" s="20"/>
    </row>
    <row r="208" spans="1:15" ht="25.5">
      <c r="A208" s="30" t="s">
        <v>25</v>
      </c>
      <c r="B208" s="29" t="s">
        <v>8</v>
      </c>
      <c r="C208" s="29" t="s">
        <v>209</v>
      </c>
      <c r="D208" s="11" t="s">
        <v>195</v>
      </c>
      <c r="E208" s="11" t="s">
        <v>26</v>
      </c>
      <c r="F208" s="16"/>
      <c r="G208" s="16">
        <v>9000000</v>
      </c>
      <c r="H208" s="16">
        <f>F208+G208</f>
        <v>9000000</v>
      </c>
      <c r="I208" s="20"/>
      <c r="J208" s="13"/>
      <c r="K208" s="20"/>
      <c r="M208" s="20"/>
      <c r="N208" s="20"/>
      <c r="O208" s="20"/>
    </row>
    <row r="209" spans="1:15" ht="38.25">
      <c r="A209" s="17" t="s">
        <v>210</v>
      </c>
      <c r="B209" s="18" t="s">
        <v>8</v>
      </c>
      <c r="C209" s="18" t="s">
        <v>209</v>
      </c>
      <c r="D209" s="18" t="s">
        <v>211</v>
      </c>
      <c r="E209" s="18"/>
      <c r="F209" s="19">
        <f>F210</f>
        <v>65728850</v>
      </c>
      <c r="G209" s="19">
        <f>G210</f>
        <v>6671259.4</v>
      </c>
      <c r="H209" s="19">
        <f>H210</f>
        <v>72400109.39999999</v>
      </c>
      <c r="I209" s="20">
        <f t="shared" si="29"/>
        <v>59057590.6</v>
      </c>
      <c r="J209" s="13">
        <v>65728850</v>
      </c>
      <c r="K209" s="20">
        <f t="shared" si="30"/>
        <v>6671259.399999991</v>
      </c>
      <c r="M209" s="20">
        <f t="shared" si="31"/>
        <v>72400109.4</v>
      </c>
      <c r="N209" s="20">
        <f t="shared" si="32"/>
        <v>0</v>
      </c>
      <c r="O209" s="20">
        <f t="shared" si="33"/>
        <v>13342518.79999999</v>
      </c>
    </row>
    <row r="210" spans="1:15" ht="51">
      <c r="A210" s="17" t="s">
        <v>212</v>
      </c>
      <c r="B210" s="18" t="s">
        <v>8</v>
      </c>
      <c r="C210" s="18" t="s">
        <v>209</v>
      </c>
      <c r="D210" s="18" t="s">
        <v>213</v>
      </c>
      <c r="E210" s="18"/>
      <c r="F210" s="19">
        <f>F211+F214+F217+F222+F227</f>
        <v>65728850</v>
      </c>
      <c r="G210" s="19">
        <f>G211+G214+G217+G222+G227</f>
        <v>6671259.4</v>
      </c>
      <c r="H210" s="19">
        <f>H211+H214+H217+H222+H227</f>
        <v>72400109.39999999</v>
      </c>
      <c r="I210" s="20">
        <f t="shared" si="29"/>
        <v>59057590.6</v>
      </c>
      <c r="J210" s="13">
        <v>65728850</v>
      </c>
      <c r="K210" s="20">
        <f t="shared" si="30"/>
        <v>6671259.399999991</v>
      </c>
      <c r="M210" s="20">
        <f t="shared" si="31"/>
        <v>72400109.4</v>
      </c>
      <c r="N210" s="20">
        <f t="shared" si="32"/>
        <v>0</v>
      </c>
      <c r="O210" s="20">
        <f t="shared" si="33"/>
        <v>13342518.79999999</v>
      </c>
    </row>
    <row r="211" spans="1:15" ht="12.75">
      <c r="A211" s="17" t="s">
        <v>214</v>
      </c>
      <c r="B211" s="18" t="s">
        <v>8</v>
      </c>
      <c r="C211" s="18" t="s">
        <v>209</v>
      </c>
      <c r="D211" s="18" t="s">
        <v>215</v>
      </c>
      <c r="E211" s="18"/>
      <c r="F211" s="19">
        <f aca="true" t="shared" si="47" ref="F211:H212">F212</f>
        <v>21778850</v>
      </c>
      <c r="G211" s="19">
        <f t="shared" si="47"/>
        <v>987309</v>
      </c>
      <c r="H211" s="19">
        <f t="shared" si="47"/>
        <v>22766159</v>
      </c>
      <c r="I211" s="20">
        <f t="shared" si="29"/>
        <v>20791541</v>
      </c>
      <c r="J211" s="13">
        <v>21778850</v>
      </c>
      <c r="K211" s="20">
        <f aca="true" t="shared" si="48" ref="K211:K279">H211-J211</f>
        <v>987309</v>
      </c>
      <c r="M211" s="20">
        <f aca="true" t="shared" si="49" ref="M211:M279">F211+G211</f>
        <v>22766159</v>
      </c>
      <c r="N211" s="20">
        <f aca="true" t="shared" si="50" ref="N211:N279">H211-M211</f>
        <v>0</v>
      </c>
      <c r="O211" s="20">
        <f aca="true" t="shared" si="51" ref="O211:O279">H211-I211</f>
        <v>1974618</v>
      </c>
    </row>
    <row r="212" spans="1:15" ht="25.5">
      <c r="A212" s="17" t="s">
        <v>23</v>
      </c>
      <c r="B212" s="18" t="s">
        <v>8</v>
      </c>
      <c r="C212" s="18" t="s">
        <v>209</v>
      </c>
      <c r="D212" s="18" t="s">
        <v>215</v>
      </c>
      <c r="E212" s="18" t="s">
        <v>24</v>
      </c>
      <c r="F212" s="19">
        <f t="shared" si="47"/>
        <v>21778850</v>
      </c>
      <c r="G212" s="19">
        <f t="shared" si="47"/>
        <v>987309</v>
      </c>
      <c r="H212" s="19">
        <f t="shared" si="47"/>
        <v>22766159</v>
      </c>
      <c r="I212" s="20">
        <f aca="true" t="shared" si="52" ref="I212:I280">F212-G212</f>
        <v>20791541</v>
      </c>
      <c r="J212" s="13">
        <v>21778850</v>
      </c>
      <c r="K212" s="20">
        <f t="shared" si="48"/>
        <v>987309</v>
      </c>
      <c r="M212" s="20">
        <f t="shared" si="49"/>
        <v>22766159</v>
      </c>
      <c r="N212" s="20">
        <f t="shared" si="50"/>
        <v>0</v>
      </c>
      <c r="O212" s="20">
        <f t="shared" si="51"/>
        <v>1974618</v>
      </c>
    </row>
    <row r="213" spans="1:15" ht="25.5">
      <c r="A213" s="9" t="s">
        <v>25</v>
      </c>
      <c r="B213" s="11" t="s">
        <v>8</v>
      </c>
      <c r="C213" s="11" t="s">
        <v>209</v>
      </c>
      <c r="D213" s="11" t="s">
        <v>215</v>
      </c>
      <c r="E213" s="11" t="s">
        <v>26</v>
      </c>
      <c r="F213" s="16">
        <v>21778850</v>
      </c>
      <c r="G213" s="16">
        <v>987309</v>
      </c>
      <c r="H213" s="16">
        <f>F213+G213</f>
        <v>22766159</v>
      </c>
      <c r="I213" s="20">
        <f t="shared" si="52"/>
        <v>20791541</v>
      </c>
      <c r="J213" s="13">
        <v>21778850</v>
      </c>
      <c r="K213" s="20">
        <f t="shared" si="48"/>
        <v>987309</v>
      </c>
      <c r="M213" s="20">
        <f t="shared" si="49"/>
        <v>22766159</v>
      </c>
      <c r="N213" s="20">
        <f t="shared" si="50"/>
        <v>0</v>
      </c>
      <c r="O213" s="20">
        <f t="shared" si="51"/>
        <v>1974618</v>
      </c>
    </row>
    <row r="214" spans="1:15" ht="12.75">
      <c r="A214" s="17" t="s">
        <v>216</v>
      </c>
      <c r="B214" s="18" t="s">
        <v>8</v>
      </c>
      <c r="C214" s="18" t="s">
        <v>209</v>
      </c>
      <c r="D214" s="18" t="s">
        <v>217</v>
      </c>
      <c r="E214" s="18"/>
      <c r="F214" s="19">
        <f aca="true" t="shared" si="53" ref="F214:H215">F215</f>
        <v>3500000</v>
      </c>
      <c r="G214" s="19">
        <f t="shared" si="53"/>
        <v>0</v>
      </c>
      <c r="H214" s="19">
        <f t="shared" si="53"/>
        <v>3500000</v>
      </c>
      <c r="I214" s="20">
        <f t="shared" si="52"/>
        <v>3500000</v>
      </c>
      <c r="J214" s="13">
        <v>3500000</v>
      </c>
      <c r="K214" s="20">
        <f t="shared" si="48"/>
        <v>0</v>
      </c>
      <c r="M214" s="20">
        <f t="shared" si="49"/>
        <v>3500000</v>
      </c>
      <c r="N214" s="20">
        <f t="shared" si="50"/>
        <v>0</v>
      </c>
      <c r="O214" s="20">
        <f t="shared" si="51"/>
        <v>0</v>
      </c>
    </row>
    <row r="215" spans="1:15" ht="25.5">
      <c r="A215" s="17" t="s">
        <v>23</v>
      </c>
      <c r="B215" s="18" t="s">
        <v>8</v>
      </c>
      <c r="C215" s="18" t="s">
        <v>209</v>
      </c>
      <c r="D215" s="18" t="s">
        <v>217</v>
      </c>
      <c r="E215" s="18" t="s">
        <v>24</v>
      </c>
      <c r="F215" s="19">
        <f t="shared" si="53"/>
        <v>3500000</v>
      </c>
      <c r="G215" s="19">
        <f t="shared" si="53"/>
        <v>0</v>
      </c>
      <c r="H215" s="19">
        <f t="shared" si="53"/>
        <v>3500000</v>
      </c>
      <c r="I215" s="20">
        <f t="shared" si="52"/>
        <v>3500000</v>
      </c>
      <c r="J215" s="13">
        <v>3500000</v>
      </c>
      <c r="K215" s="20">
        <f t="shared" si="48"/>
        <v>0</v>
      </c>
      <c r="M215" s="20">
        <f t="shared" si="49"/>
        <v>3500000</v>
      </c>
      <c r="N215" s="20">
        <f t="shared" si="50"/>
        <v>0</v>
      </c>
      <c r="O215" s="20">
        <f t="shared" si="51"/>
        <v>0</v>
      </c>
    </row>
    <row r="216" spans="1:15" ht="25.5">
      <c r="A216" s="9" t="s">
        <v>25</v>
      </c>
      <c r="B216" s="11" t="s">
        <v>8</v>
      </c>
      <c r="C216" s="11" t="s">
        <v>209</v>
      </c>
      <c r="D216" s="11" t="s">
        <v>217</v>
      </c>
      <c r="E216" s="11" t="s">
        <v>26</v>
      </c>
      <c r="F216" s="16">
        <v>3500000</v>
      </c>
      <c r="G216" s="16"/>
      <c r="H216" s="16">
        <f>F216+G216</f>
        <v>3500000</v>
      </c>
      <c r="I216" s="20">
        <f t="shared" si="52"/>
        <v>3500000</v>
      </c>
      <c r="J216" s="13">
        <v>3500000</v>
      </c>
      <c r="K216" s="20">
        <f t="shared" si="48"/>
        <v>0</v>
      </c>
      <c r="M216" s="20">
        <f t="shared" si="49"/>
        <v>3500000</v>
      </c>
      <c r="N216" s="20">
        <f t="shared" si="50"/>
        <v>0</v>
      </c>
      <c r="O216" s="20">
        <f t="shared" si="51"/>
        <v>0</v>
      </c>
    </row>
    <row r="217" spans="1:15" ht="12.75">
      <c r="A217" s="17" t="s">
        <v>218</v>
      </c>
      <c r="B217" s="18" t="s">
        <v>8</v>
      </c>
      <c r="C217" s="18" t="s">
        <v>209</v>
      </c>
      <c r="D217" s="18" t="s">
        <v>219</v>
      </c>
      <c r="E217" s="18"/>
      <c r="F217" s="19">
        <f>F218+F220</f>
        <v>4400000</v>
      </c>
      <c r="G217" s="19">
        <f>G218+G220</f>
        <v>0</v>
      </c>
      <c r="H217" s="19">
        <f>H218+H220</f>
        <v>4400000</v>
      </c>
      <c r="I217" s="20">
        <f t="shared" si="52"/>
        <v>4400000</v>
      </c>
      <c r="J217" s="13">
        <v>4400000</v>
      </c>
      <c r="K217" s="20">
        <f t="shared" si="48"/>
        <v>0</v>
      </c>
      <c r="M217" s="20">
        <f t="shared" si="49"/>
        <v>4400000</v>
      </c>
      <c r="N217" s="20">
        <f t="shared" si="50"/>
        <v>0</v>
      </c>
      <c r="O217" s="20">
        <f t="shared" si="51"/>
        <v>0</v>
      </c>
    </row>
    <row r="218" spans="1:15" ht="25.5">
      <c r="A218" s="17" t="s">
        <v>23</v>
      </c>
      <c r="B218" s="18" t="s">
        <v>8</v>
      </c>
      <c r="C218" s="18" t="s">
        <v>209</v>
      </c>
      <c r="D218" s="18" t="s">
        <v>219</v>
      </c>
      <c r="E218" s="18" t="s">
        <v>24</v>
      </c>
      <c r="F218" s="19">
        <f>F219</f>
        <v>3500000</v>
      </c>
      <c r="G218" s="19">
        <f>G219</f>
        <v>0</v>
      </c>
      <c r="H218" s="19">
        <f>H219</f>
        <v>3500000</v>
      </c>
      <c r="I218" s="20">
        <f t="shared" si="52"/>
        <v>3500000</v>
      </c>
      <c r="J218" s="13">
        <v>3500000</v>
      </c>
      <c r="K218" s="20">
        <f t="shared" si="48"/>
        <v>0</v>
      </c>
      <c r="M218" s="20">
        <f t="shared" si="49"/>
        <v>3500000</v>
      </c>
      <c r="N218" s="20">
        <f t="shared" si="50"/>
        <v>0</v>
      </c>
      <c r="O218" s="20">
        <f t="shared" si="51"/>
        <v>0</v>
      </c>
    </row>
    <row r="219" spans="1:15" ht="25.5">
      <c r="A219" s="9" t="s">
        <v>25</v>
      </c>
      <c r="B219" s="11" t="s">
        <v>8</v>
      </c>
      <c r="C219" s="11" t="s">
        <v>209</v>
      </c>
      <c r="D219" s="11" t="s">
        <v>219</v>
      </c>
      <c r="E219" s="11" t="s">
        <v>26</v>
      </c>
      <c r="F219" s="16">
        <v>3500000</v>
      </c>
      <c r="G219" s="16"/>
      <c r="H219" s="16">
        <f>F219+G219</f>
        <v>3500000</v>
      </c>
      <c r="I219" s="20">
        <f t="shared" si="52"/>
        <v>3500000</v>
      </c>
      <c r="J219" s="13">
        <v>3500000</v>
      </c>
      <c r="K219" s="20">
        <f t="shared" si="48"/>
        <v>0</v>
      </c>
      <c r="M219" s="20">
        <f t="shared" si="49"/>
        <v>3500000</v>
      </c>
      <c r="N219" s="20">
        <f t="shared" si="50"/>
        <v>0</v>
      </c>
      <c r="O219" s="20">
        <f t="shared" si="51"/>
        <v>0</v>
      </c>
    </row>
    <row r="220" spans="1:15" ht="12.75">
      <c r="A220" s="17" t="s">
        <v>27</v>
      </c>
      <c r="B220" s="18" t="s">
        <v>8</v>
      </c>
      <c r="C220" s="18" t="s">
        <v>209</v>
      </c>
      <c r="D220" s="18" t="s">
        <v>219</v>
      </c>
      <c r="E220" s="18" t="s">
        <v>28</v>
      </c>
      <c r="F220" s="19">
        <f>F221</f>
        <v>900000</v>
      </c>
      <c r="G220" s="19">
        <f>G221</f>
        <v>0</v>
      </c>
      <c r="H220" s="19">
        <f>H221</f>
        <v>900000</v>
      </c>
      <c r="I220" s="20">
        <f t="shared" si="52"/>
        <v>900000</v>
      </c>
      <c r="J220" s="13">
        <v>900000</v>
      </c>
      <c r="K220" s="20">
        <f t="shared" si="48"/>
        <v>0</v>
      </c>
      <c r="M220" s="20">
        <f t="shared" si="49"/>
        <v>900000</v>
      </c>
      <c r="N220" s="20">
        <f t="shared" si="50"/>
        <v>0</v>
      </c>
      <c r="O220" s="20">
        <f t="shared" si="51"/>
        <v>0</v>
      </c>
    </row>
    <row r="221" spans="1:15" ht="51">
      <c r="A221" s="9" t="s">
        <v>87</v>
      </c>
      <c r="B221" s="11" t="s">
        <v>8</v>
      </c>
      <c r="C221" s="11" t="s">
        <v>209</v>
      </c>
      <c r="D221" s="11" t="s">
        <v>219</v>
      </c>
      <c r="E221" s="11" t="s">
        <v>88</v>
      </c>
      <c r="F221" s="16">
        <v>900000</v>
      </c>
      <c r="G221" s="16"/>
      <c r="H221" s="16">
        <f>F221+G221</f>
        <v>900000</v>
      </c>
      <c r="I221" s="20">
        <f t="shared" si="52"/>
        <v>900000</v>
      </c>
      <c r="J221" s="13">
        <v>900000</v>
      </c>
      <c r="K221" s="20">
        <f t="shared" si="48"/>
        <v>0</v>
      </c>
      <c r="M221" s="20">
        <f t="shared" si="49"/>
        <v>900000</v>
      </c>
      <c r="N221" s="20">
        <f t="shared" si="50"/>
        <v>0</v>
      </c>
      <c r="O221" s="20">
        <f t="shared" si="51"/>
        <v>0</v>
      </c>
    </row>
    <row r="222" spans="1:15" ht="25.5">
      <c r="A222" s="17" t="s">
        <v>220</v>
      </c>
      <c r="B222" s="18" t="s">
        <v>8</v>
      </c>
      <c r="C222" s="18" t="s">
        <v>209</v>
      </c>
      <c r="D222" s="18" t="s">
        <v>221</v>
      </c>
      <c r="E222" s="18"/>
      <c r="F222" s="19">
        <f>F223+F225</f>
        <v>36050000</v>
      </c>
      <c r="G222" s="19">
        <f>G223+G225</f>
        <v>4643183.19</v>
      </c>
      <c r="H222" s="19">
        <f>H223+H225</f>
        <v>40693183.19</v>
      </c>
      <c r="I222" s="20">
        <f t="shared" si="52"/>
        <v>31406816.81</v>
      </c>
      <c r="J222" s="13">
        <v>36050000</v>
      </c>
      <c r="K222" s="20">
        <f t="shared" si="48"/>
        <v>4643183.189999998</v>
      </c>
      <c r="M222" s="20">
        <f t="shared" si="49"/>
        <v>40693183.19</v>
      </c>
      <c r="N222" s="20">
        <f t="shared" si="50"/>
        <v>0</v>
      </c>
      <c r="O222" s="20">
        <f t="shared" si="51"/>
        <v>9286366.379999999</v>
      </c>
    </row>
    <row r="223" spans="1:15" ht="25.5">
      <c r="A223" s="17" t="s">
        <v>23</v>
      </c>
      <c r="B223" s="18" t="s">
        <v>8</v>
      </c>
      <c r="C223" s="18" t="s">
        <v>209</v>
      </c>
      <c r="D223" s="18" t="s">
        <v>221</v>
      </c>
      <c r="E223" s="18" t="s">
        <v>24</v>
      </c>
      <c r="F223" s="19">
        <f>F224</f>
        <v>23650000</v>
      </c>
      <c r="G223" s="19">
        <f>G224</f>
        <v>4643183.19</v>
      </c>
      <c r="H223" s="19">
        <f>H224</f>
        <v>28293183.19</v>
      </c>
      <c r="I223" s="20">
        <f t="shared" si="52"/>
        <v>19006816.81</v>
      </c>
      <c r="J223" s="13">
        <v>23650000</v>
      </c>
      <c r="K223" s="20">
        <f t="shared" si="48"/>
        <v>4643183.190000001</v>
      </c>
      <c r="M223" s="20">
        <f t="shared" si="49"/>
        <v>28293183.19</v>
      </c>
      <c r="N223" s="20">
        <f t="shared" si="50"/>
        <v>0</v>
      </c>
      <c r="O223" s="20">
        <f t="shared" si="51"/>
        <v>9286366.380000003</v>
      </c>
    </row>
    <row r="224" spans="1:15" ht="25.5">
      <c r="A224" s="9" t="s">
        <v>25</v>
      </c>
      <c r="B224" s="11" t="s">
        <v>8</v>
      </c>
      <c r="C224" s="11" t="s">
        <v>209</v>
      </c>
      <c r="D224" s="11" t="s">
        <v>221</v>
      </c>
      <c r="E224" s="11" t="s">
        <v>26</v>
      </c>
      <c r="F224" s="16">
        <v>23650000</v>
      </c>
      <c r="G224" s="16">
        <f>7850000-2939249.6+174200+599000-1040767.21</f>
        <v>4643183.19</v>
      </c>
      <c r="H224" s="16">
        <f>F224+G224</f>
        <v>28293183.19</v>
      </c>
      <c r="I224" s="20">
        <f t="shared" si="52"/>
        <v>19006816.81</v>
      </c>
      <c r="J224" s="13">
        <v>23650000</v>
      </c>
      <c r="K224" s="20">
        <f t="shared" si="48"/>
        <v>4643183.190000001</v>
      </c>
      <c r="M224" s="20">
        <f t="shared" si="49"/>
        <v>28293183.19</v>
      </c>
      <c r="N224" s="20">
        <f t="shared" si="50"/>
        <v>0</v>
      </c>
      <c r="O224" s="20">
        <f t="shared" si="51"/>
        <v>9286366.380000003</v>
      </c>
    </row>
    <row r="225" spans="1:15" ht="12.75">
      <c r="A225" s="17" t="s">
        <v>27</v>
      </c>
      <c r="B225" s="18" t="s">
        <v>8</v>
      </c>
      <c r="C225" s="18" t="s">
        <v>209</v>
      </c>
      <c r="D225" s="18" t="s">
        <v>221</v>
      </c>
      <c r="E225" s="18" t="s">
        <v>28</v>
      </c>
      <c r="F225" s="19">
        <f>F226</f>
        <v>12400000</v>
      </c>
      <c r="G225" s="19">
        <f>G226</f>
        <v>0</v>
      </c>
      <c r="H225" s="19">
        <f>H226</f>
        <v>12400000</v>
      </c>
      <c r="I225" s="20">
        <f t="shared" si="52"/>
        <v>12400000</v>
      </c>
      <c r="J225" s="13">
        <v>12400000</v>
      </c>
      <c r="K225" s="20">
        <f t="shared" si="48"/>
        <v>0</v>
      </c>
      <c r="M225" s="20">
        <f t="shared" si="49"/>
        <v>12400000</v>
      </c>
      <c r="N225" s="20">
        <f t="shared" si="50"/>
        <v>0</v>
      </c>
      <c r="O225" s="20">
        <f t="shared" si="51"/>
        <v>0</v>
      </c>
    </row>
    <row r="226" spans="1:15" ht="51">
      <c r="A226" s="9" t="s">
        <v>87</v>
      </c>
      <c r="B226" s="11" t="s">
        <v>8</v>
      </c>
      <c r="C226" s="11" t="s">
        <v>209</v>
      </c>
      <c r="D226" s="11" t="s">
        <v>221</v>
      </c>
      <c r="E226" s="11" t="s">
        <v>88</v>
      </c>
      <c r="F226" s="16">
        <v>12400000</v>
      </c>
      <c r="G226" s="16"/>
      <c r="H226" s="16">
        <f>F226+G226</f>
        <v>12400000</v>
      </c>
      <c r="I226" s="20">
        <f t="shared" si="52"/>
        <v>12400000</v>
      </c>
      <c r="J226" s="13">
        <v>12400000</v>
      </c>
      <c r="K226" s="20">
        <f t="shared" si="48"/>
        <v>0</v>
      </c>
      <c r="M226" s="20">
        <f t="shared" si="49"/>
        <v>12400000</v>
      </c>
      <c r="N226" s="20">
        <f t="shared" si="50"/>
        <v>0</v>
      </c>
      <c r="O226" s="20">
        <f t="shared" si="51"/>
        <v>0</v>
      </c>
    </row>
    <row r="227" spans="1:15" ht="40.5" customHeight="1">
      <c r="A227" s="17" t="s">
        <v>342</v>
      </c>
      <c r="B227" s="18" t="s">
        <v>8</v>
      </c>
      <c r="C227" s="18" t="s">
        <v>209</v>
      </c>
      <c r="D227" s="18" t="s">
        <v>334</v>
      </c>
      <c r="E227" s="18"/>
      <c r="F227" s="22">
        <f aca="true" t="shared" si="54" ref="F227:H228">F228</f>
        <v>0</v>
      </c>
      <c r="G227" s="22">
        <f t="shared" si="54"/>
        <v>1040767.21</v>
      </c>
      <c r="H227" s="22">
        <f t="shared" si="54"/>
        <v>1040767.21</v>
      </c>
      <c r="I227" s="20"/>
      <c r="J227" s="13"/>
      <c r="K227" s="20"/>
      <c r="M227" s="20"/>
      <c r="N227" s="20"/>
      <c r="O227" s="20"/>
    </row>
    <row r="228" spans="1:15" ht="28.5" customHeight="1">
      <c r="A228" s="17" t="s">
        <v>170</v>
      </c>
      <c r="B228" s="18" t="s">
        <v>8</v>
      </c>
      <c r="C228" s="18" t="s">
        <v>209</v>
      </c>
      <c r="D228" s="18" t="s">
        <v>334</v>
      </c>
      <c r="E228" s="18" t="s">
        <v>171</v>
      </c>
      <c r="F228" s="22">
        <f t="shared" si="54"/>
        <v>0</v>
      </c>
      <c r="G228" s="22">
        <f t="shared" si="54"/>
        <v>1040767.21</v>
      </c>
      <c r="H228" s="22">
        <f t="shared" si="54"/>
        <v>1040767.21</v>
      </c>
      <c r="I228" s="20"/>
      <c r="J228" s="13"/>
      <c r="K228" s="20"/>
      <c r="M228" s="20"/>
      <c r="N228" s="20"/>
      <c r="O228" s="20"/>
    </row>
    <row r="229" spans="1:15" ht="15.75" customHeight="1">
      <c r="A229" s="9" t="s">
        <v>172</v>
      </c>
      <c r="B229" s="11" t="s">
        <v>8</v>
      </c>
      <c r="C229" s="11" t="s">
        <v>209</v>
      </c>
      <c r="D229" s="11" t="s">
        <v>334</v>
      </c>
      <c r="E229" s="11" t="s">
        <v>173</v>
      </c>
      <c r="F229" s="16"/>
      <c r="G229" s="16">
        <v>1040767.21</v>
      </c>
      <c r="H229" s="16">
        <f>F229+G229</f>
        <v>1040767.21</v>
      </c>
      <c r="I229" s="20"/>
      <c r="J229" s="13"/>
      <c r="K229" s="20"/>
      <c r="M229" s="20"/>
      <c r="N229" s="20"/>
      <c r="O229" s="20"/>
    </row>
    <row r="230" spans="1:18" ht="38.25">
      <c r="A230" s="17" t="s">
        <v>222</v>
      </c>
      <c r="B230" s="18" t="s">
        <v>8</v>
      </c>
      <c r="C230" s="18" t="s">
        <v>209</v>
      </c>
      <c r="D230" s="18" t="s">
        <v>223</v>
      </c>
      <c r="E230" s="18"/>
      <c r="F230" s="19">
        <f>F231+F235</f>
        <v>9740432.84</v>
      </c>
      <c r="G230" s="19">
        <f>G231+G235</f>
        <v>2939249.6</v>
      </c>
      <c r="H230" s="19">
        <f>H231+H235</f>
        <v>12679682.440000001</v>
      </c>
      <c r="I230" s="20">
        <f t="shared" si="52"/>
        <v>6801183.24</v>
      </c>
      <c r="J230" s="13">
        <v>9740432.84</v>
      </c>
      <c r="K230" s="20">
        <f t="shared" si="48"/>
        <v>2939249.6000000015</v>
      </c>
      <c r="M230" s="20">
        <f t="shared" si="49"/>
        <v>12679682.44</v>
      </c>
      <c r="N230" s="20">
        <f t="shared" si="50"/>
        <v>0</v>
      </c>
      <c r="O230" s="20">
        <f t="shared" si="51"/>
        <v>5878499.200000001</v>
      </c>
      <c r="R230" s="16">
        <v>2939249.6</v>
      </c>
    </row>
    <row r="231" spans="1:18" ht="25.5">
      <c r="A231" s="17" t="s">
        <v>224</v>
      </c>
      <c r="B231" s="18" t="s">
        <v>8</v>
      </c>
      <c r="C231" s="18" t="s">
        <v>209</v>
      </c>
      <c r="D231" s="18" t="s">
        <v>225</v>
      </c>
      <c r="E231" s="18"/>
      <c r="F231" s="19">
        <f aca="true" t="shared" si="55" ref="F231:H233">F232</f>
        <v>500000</v>
      </c>
      <c r="G231" s="19">
        <f t="shared" si="55"/>
        <v>2850298.2</v>
      </c>
      <c r="H231" s="19">
        <f t="shared" si="55"/>
        <v>3350298.2</v>
      </c>
      <c r="I231" s="20">
        <f t="shared" si="52"/>
        <v>-2350298.2</v>
      </c>
      <c r="J231" s="13">
        <v>500000</v>
      </c>
      <c r="K231" s="20">
        <f t="shared" si="48"/>
        <v>2850298.2</v>
      </c>
      <c r="M231" s="20">
        <f t="shared" si="49"/>
        <v>3350298.2</v>
      </c>
      <c r="N231" s="20">
        <f t="shared" si="50"/>
        <v>0</v>
      </c>
      <c r="O231" s="20">
        <f t="shared" si="51"/>
        <v>5700596.4</v>
      </c>
      <c r="R231" s="20">
        <f>G230-R230</f>
        <v>0</v>
      </c>
    </row>
    <row r="232" spans="1:15" ht="38.25">
      <c r="A232" s="17" t="s">
        <v>226</v>
      </c>
      <c r="B232" s="18" t="s">
        <v>8</v>
      </c>
      <c r="C232" s="18" t="s">
        <v>209</v>
      </c>
      <c r="D232" s="18" t="s">
        <v>227</v>
      </c>
      <c r="E232" s="18"/>
      <c r="F232" s="19">
        <f t="shared" si="55"/>
        <v>500000</v>
      </c>
      <c r="G232" s="19">
        <f t="shared" si="55"/>
        <v>2850298.2</v>
      </c>
      <c r="H232" s="19">
        <f t="shared" si="55"/>
        <v>3350298.2</v>
      </c>
      <c r="I232" s="20">
        <f t="shared" si="52"/>
        <v>-2350298.2</v>
      </c>
      <c r="J232" s="13">
        <v>500000</v>
      </c>
      <c r="K232" s="20">
        <f t="shared" si="48"/>
        <v>2850298.2</v>
      </c>
      <c r="M232" s="20">
        <f t="shared" si="49"/>
        <v>3350298.2</v>
      </c>
      <c r="N232" s="20">
        <f t="shared" si="50"/>
        <v>0</v>
      </c>
      <c r="O232" s="20">
        <f t="shared" si="51"/>
        <v>5700596.4</v>
      </c>
    </row>
    <row r="233" spans="1:15" ht="25.5">
      <c r="A233" s="17" t="s">
        <v>23</v>
      </c>
      <c r="B233" s="18" t="s">
        <v>8</v>
      </c>
      <c r="C233" s="18" t="s">
        <v>209</v>
      </c>
      <c r="D233" s="18" t="s">
        <v>227</v>
      </c>
      <c r="E233" s="18" t="s">
        <v>24</v>
      </c>
      <c r="F233" s="19">
        <f t="shared" si="55"/>
        <v>500000</v>
      </c>
      <c r="G233" s="19">
        <f t="shared" si="55"/>
        <v>2850298.2</v>
      </c>
      <c r="H233" s="19">
        <f t="shared" si="55"/>
        <v>3350298.2</v>
      </c>
      <c r="I233" s="20">
        <f t="shared" si="52"/>
        <v>-2350298.2</v>
      </c>
      <c r="J233" s="13">
        <v>500000</v>
      </c>
      <c r="K233" s="20">
        <f t="shared" si="48"/>
        <v>2850298.2</v>
      </c>
      <c r="M233" s="20">
        <f t="shared" si="49"/>
        <v>3350298.2</v>
      </c>
      <c r="N233" s="20">
        <f t="shared" si="50"/>
        <v>0</v>
      </c>
      <c r="O233" s="20">
        <f t="shared" si="51"/>
        <v>5700596.4</v>
      </c>
    </row>
    <row r="234" spans="1:15" ht="25.5">
      <c r="A234" s="9" t="s">
        <v>25</v>
      </c>
      <c r="B234" s="11" t="s">
        <v>8</v>
      </c>
      <c r="C234" s="11" t="s">
        <v>209</v>
      </c>
      <c r="D234" s="11" t="s">
        <v>227</v>
      </c>
      <c r="E234" s="11" t="s">
        <v>26</v>
      </c>
      <c r="F234" s="16">
        <v>500000</v>
      </c>
      <c r="G234" s="16">
        <f>2939249.6-88951.4</f>
        <v>2850298.2</v>
      </c>
      <c r="H234" s="16">
        <f>F234+G234</f>
        <v>3350298.2</v>
      </c>
      <c r="I234" s="20">
        <f t="shared" si="52"/>
        <v>-2350298.2</v>
      </c>
      <c r="J234" s="13">
        <v>500000</v>
      </c>
      <c r="K234" s="20">
        <f t="shared" si="48"/>
        <v>2850298.2</v>
      </c>
      <c r="M234" s="20">
        <f t="shared" si="49"/>
        <v>3350298.2</v>
      </c>
      <c r="N234" s="20">
        <f t="shared" si="50"/>
        <v>0</v>
      </c>
      <c r="O234" s="20">
        <f t="shared" si="51"/>
        <v>5700596.4</v>
      </c>
    </row>
    <row r="235" spans="1:15" ht="25.5">
      <c r="A235" s="17" t="s">
        <v>228</v>
      </c>
      <c r="B235" s="18" t="s">
        <v>8</v>
      </c>
      <c r="C235" s="18" t="s">
        <v>209</v>
      </c>
      <c r="D235" s="18" t="s">
        <v>229</v>
      </c>
      <c r="E235" s="18"/>
      <c r="F235" s="19">
        <f>F236+F240</f>
        <v>9240432.84</v>
      </c>
      <c r="G235" s="19">
        <f>G236+G240</f>
        <v>88951.4</v>
      </c>
      <c r="H235" s="19">
        <f>H236+H240</f>
        <v>9329384.24</v>
      </c>
      <c r="I235" s="20">
        <f t="shared" si="52"/>
        <v>9151481.44</v>
      </c>
      <c r="J235" s="13">
        <v>9240432.84</v>
      </c>
      <c r="K235" s="20">
        <f t="shared" si="48"/>
        <v>88951.40000000037</v>
      </c>
      <c r="M235" s="20">
        <f t="shared" si="49"/>
        <v>9329384.24</v>
      </c>
      <c r="N235" s="20">
        <f t="shared" si="50"/>
        <v>0</v>
      </c>
      <c r="O235" s="20">
        <f t="shared" si="51"/>
        <v>177902.80000000075</v>
      </c>
    </row>
    <row r="236" spans="1:15" ht="25.5">
      <c r="A236" s="17" t="s">
        <v>230</v>
      </c>
      <c r="B236" s="18" t="s">
        <v>8</v>
      </c>
      <c r="C236" s="18" t="s">
        <v>209</v>
      </c>
      <c r="D236" s="18" t="s">
        <v>231</v>
      </c>
      <c r="E236" s="18"/>
      <c r="F236" s="19">
        <f>F237</f>
        <v>5240432.84</v>
      </c>
      <c r="G236" s="19">
        <f>G237</f>
        <v>-43280.600000000006</v>
      </c>
      <c r="H236" s="19">
        <f>H237</f>
        <v>5197152.24</v>
      </c>
      <c r="I236" s="20">
        <f t="shared" si="52"/>
        <v>5283713.4399999995</v>
      </c>
      <c r="J236" s="13">
        <v>5240432.84</v>
      </c>
      <c r="K236" s="20">
        <f t="shared" si="48"/>
        <v>-43280.59999999963</v>
      </c>
      <c r="M236" s="20">
        <f t="shared" si="49"/>
        <v>5197152.24</v>
      </c>
      <c r="N236" s="20">
        <f t="shared" si="50"/>
        <v>0</v>
      </c>
      <c r="O236" s="20">
        <f t="shared" si="51"/>
        <v>-86561.19999999925</v>
      </c>
    </row>
    <row r="237" spans="1:15" ht="25.5">
      <c r="A237" s="17" t="s">
        <v>23</v>
      </c>
      <c r="B237" s="18" t="s">
        <v>8</v>
      </c>
      <c r="C237" s="18" t="s">
        <v>209</v>
      </c>
      <c r="D237" s="18" t="s">
        <v>231</v>
      </c>
      <c r="E237" s="18" t="s">
        <v>24</v>
      </c>
      <c r="F237" s="19">
        <f>F238+F239</f>
        <v>5240432.84</v>
      </c>
      <c r="G237" s="19">
        <f>G238+G239</f>
        <v>-43280.600000000006</v>
      </c>
      <c r="H237" s="19">
        <f>H238+H239</f>
        <v>5197152.24</v>
      </c>
      <c r="I237" s="20">
        <f t="shared" si="52"/>
        <v>5283713.4399999995</v>
      </c>
      <c r="J237" s="13">
        <v>5240432.84</v>
      </c>
      <c r="K237" s="20">
        <f t="shared" si="48"/>
        <v>-43280.59999999963</v>
      </c>
      <c r="M237" s="20">
        <f t="shared" si="49"/>
        <v>5197152.24</v>
      </c>
      <c r="N237" s="20">
        <f t="shared" si="50"/>
        <v>0</v>
      </c>
      <c r="O237" s="20">
        <f t="shared" si="51"/>
        <v>-86561.19999999925</v>
      </c>
    </row>
    <row r="238" spans="1:15" ht="25.5">
      <c r="A238" s="9" t="s">
        <v>343</v>
      </c>
      <c r="B238" s="11" t="s">
        <v>8</v>
      </c>
      <c r="C238" s="11" t="s">
        <v>209</v>
      </c>
      <c r="D238" s="11" t="s">
        <v>231</v>
      </c>
      <c r="E238" s="11" t="s">
        <v>26</v>
      </c>
      <c r="F238" s="16">
        <v>5240432.84</v>
      </c>
      <c r="G238" s="16">
        <v>-200000</v>
      </c>
      <c r="H238" s="16">
        <f>F238+G238</f>
        <v>5040432.84</v>
      </c>
      <c r="I238" s="20">
        <f t="shared" si="52"/>
        <v>5440432.84</v>
      </c>
      <c r="J238" s="13">
        <v>5240432.84</v>
      </c>
      <c r="K238" s="20">
        <f t="shared" si="48"/>
        <v>-200000</v>
      </c>
      <c r="M238" s="20">
        <f t="shared" si="49"/>
        <v>5040432.84</v>
      </c>
      <c r="N238" s="20">
        <f t="shared" si="50"/>
        <v>0</v>
      </c>
      <c r="O238" s="20">
        <f t="shared" si="51"/>
        <v>-400000</v>
      </c>
    </row>
    <row r="239" spans="1:15" ht="37.5" customHeight="1">
      <c r="A239" s="9" t="s">
        <v>344</v>
      </c>
      <c r="B239" s="11" t="s">
        <v>8</v>
      </c>
      <c r="C239" s="11" t="s">
        <v>209</v>
      </c>
      <c r="D239" s="11" t="s">
        <v>231</v>
      </c>
      <c r="E239" s="11" t="s">
        <v>26</v>
      </c>
      <c r="F239" s="16"/>
      <c r="G239" s="16">
        <v>156719.4</v>
      </c>
      <c r="H239" s="16">
        <f>F239+G239</f>
        <v>156719.4</v>
      </c>
      <c r="I239" s="20"/>
      <c r="J239" s="13"/>
      <c r="K239" s="20"/>
      <c r="M239" s="20"/>
      <c r="N239" s="20"/>
      <c r="O239" s="20"/>
    </row>
    <row r="240" spans="1:15" ht="25.5">
      <c r="A240" s="17" t="s">
        <v>230</v>
      </c>
      <c r="B240" s="18" t="s">
        <v>8</v>
      </c>
      <c r="C240" s="18" t="s">
        <v>209</v>
      </c>
      <c r="D240" s="18" t="s">
        <v>332</v>
      </c>
      <c r="E240" s="18"/>
      <c r="F240" s="19">
        <f>F241</f>
        <v>4000000</v>
      </c>
      <c r="G240" s="19">
        <f>G241</f>
        <v>132232</v>
      </c>
      <c r="H240" s="19">
        <f>H241</f>
        <v>4132232</v>
      </c>
      <c r="I240" s="20">
        <f t="shared" si="52"/>
        <v>3867768</v>
      </c>
      <c r="J240" s="13">
        <v>4000000</v>
      </c>
      <c r="K240" s="20">
        <f t="shared" si="48"/>
        <v>132232</v>
      </c>
      <c r="M240" s="20">
        <f t="shared" si="49"/>
        <v>4132232</v>
      </c>
      <c r="N240" s="20">
        <f t="shared" si="50"/>
        <v>0</v>
      </c>
      <c r="O240" s="20">
        <f t="shared" si="51"/>
        <v>264464</v>
      </c>
    </row>
    <row r="241" spans="1:15" ht="25.5">
      <c r="A241" s="17" t="s">
        <v>23</v>
      </c>
      <c r="B241" s="18" t="s">
        <v>8</v>
      </c>
      <c r="C241" s="18" t="s">
        <v>209</v>
      </c>
      <c r="D241" s="18" t="s">
        <v>332</v>
      </c>
      <c r="E241" s="18" t="s">
        <v>24</v>
      </c>
      <c r="F241" s="19">
        <f>F242+F243</f>
        <v>4000000</v>
      </c>
      <c r="G241" s="19">
        <f>G242+G243</f>
        <v>132232</v>
      </c>
      <c r="H241" s="19">
        <f>H242+H243</f>
        <v>4132232</v>
      </c>
      <c r="I241" s="20">
        <f t="shared" si="52"/>
        <v>3867768</v>
      </c>
      <c r="J241" s="13">
        <v>4000000</v>
      </c>
      <c r="K241" s="20">
        <f t="shared" si="48"/>
        <v>132232</v>
      </c>
      <c r="M241" s="20">
        <f t="shared" si="49"/>
        <v>4132232</v>
      </c>
      <c r="N241" s="20">
        <f t="shared" si="50"/>
        <v>0</v>
      </c>
      <c r="O241" s="20">
        <f t="shared" si="51"/>
        <v>264464</v>
      </c>
    </row>
    <row r="242" spans="1:15" ht="25.5">
      <c r="A242" s="9" t="s">
        <v>343</v>
      </c>
      <c r="B242" s="11" t="s">
        <v>8</v>
      </c>
      <c r="C242" s="11" t="s">
        <v>209</v>
      </c>
      <c r="D242" s="11" t="s">
        <v>332</v>
      </c>
      <c r="E242" s="11" t="s">
        <v>26</v>
      </c>
      <c r="F242" s="16">
        <v>4000000</v>
      </c>
      <c r="G242" s="16"/>
      <c r="H242" s="16">
        <f>F242+G242</f>
        <v>4000000</v>
      </c>
      <c r="I242" s="20">
        <f t="shared" si="52"/>
        <v>4000000</v>
      </c>
      <c r="J242" s="13">
        <v>4000000</v>
      </c>
      <c r="K242" s="20">
        <f t="shared" si="48"/>
        <v>0</v>
      </c>
      <c r="M242" s="20">
        <f t="shared" si="49"/>
        <v>4000000</v>
      </c>
      <c r="N242" s="20">
        <f t="shared" si="50"/>
        <v>0</v>
      </c>
      <c r="O242" s="20">
        <f t="shared" si="51"/>
        <v>0</v>
      </c>
    </row>
    <row r="243" spans="1:15" ht="39.75" customHeight="1">
      <c r="A243" s="9" t="s">
        <v>344</v>
      </c>
      <c r="B243" s="11" t="s">
        <v>8</v>
      </c>
      <c r="C243" s="11" t="s">
        <v>209</v>
      </c>
      <c r="D243" s="11" t="s">
        <v>332</v>
      </c>
      <c r="E243" s="11" t="s">
        <v>26</v>
      </c>
      <c r="F243" s="16"/>
      <c r="G243" s="16">
        <v>132232</v>
      </c>
      <c r="H243" s="16">
        <f>F243+G243</f>
        <v>132232</v>
      </c>
      <c r="I243" s="20"/>
      <c r="J243" s="13"/>
      <c r="K243" s="20"/>
      <c r="M243" s="20"/>
      <c r="N243" s="20"/>
      <c r="O243" s="20"/>
    </row>
    <row r="244" spans="1:15" ht="12.75">
      <c r="A244" s="17" t="s">
        <v>232</v>
      </c>
      <c r="B244" s="18" t="s">
        <v>8</v>
      </c>
      <c r="C244" s="18" t="s">
        <v>233</v>
      </c>
      <c r="D244" s="18"/>
      <c r="E244" s="18"/>
      <c r="F244" s="19">
        <f aca="true" t="shared" si="56" ref="F244:H245">F245</f>
        <v>47001000</v>
      </c>
      <c r="G244" s="19">
        <f t="shared" si="56"/>
        <v>0</v>
      </c>
      <c r="H244" s="19">
        <f t="shared" si="56"/>
        <v>47001000</v>
      </c>
      <c r="I244" s="20">
        <f t="shared" si="52"/>
        <v>47001000</v>
      </c>
      <c r="J244" s="13">
        <v>47001000</v>
      </c>
      <c r="K244" s="20">
        <f t="shared" si="48"/>
        <v>0</v>
      </c>
      <c r="M244" s="20">
        <f t="shared" si="49"/>
        <v>47001000</v>
      </c>
      <c r="N244" s="20">
        <f t="shared" si="50"/>
        <v>0</v>
      </c>
      <c r="O244" s="20">
        <f t="shared" si="51"/>
        <v>0</v>
      </c>
    </row>
    <row r="245" spans="1:15" ht="12.75">
      <c r="A245" s="17" t="s">
        <v>234</v>
      </c>
      <c r="B245" s="18" t="s">
        <v>8</v>
      </c>
      <c r="C245" s="18" t="s">
        <v>235</v>
      </c>
      <c r="D245" s="18"/>
      <c r="E245" s="18"/>
      <c r="F245" s="19">
        <f t="shared" si="56"/>
        <v>47001000</v>
      </c>
      <c r="G245" s="19">
        <f t="shared" si="56"/>
        <v>0</v>
      </c>
      <c r="H245" s="19">
        <f t="shared" si="56"/>
        <v>47001000</v>
      </c>
      <c r="I245" s="20">
        <f t="shared" si="52"/>
        <v>47001000</v>
      </c>
      <c r="J245" s="13">
        <v>47001000</v>
      </c>
      <c r="K245" s="20">
        <f t="shared" si="48"/>
        <v>0</v>
      </c>
      <c r="M245" s="20">
        <f t="shared" si="49"/>
        <v>47001000</v>
      </c>
      <c r="N245" s="20">
        <f t="shared" si="50"/>
        <v>0</v>
      </c>
      <c r="O245" s="20">
        <f t="shared" si="51"/>
        <v>0</v>
      </c>
    </row>
    <row r="246" spans="1:15" ht="38.25">
      <c r="A246" s="17" t="s">
        <v>127</v>
      </c>
      <c r="B246" s="18" t="s">
        <v>8</v>
      </c>
      <c r="C246" s="18" t="s">
        <v>235</v>
      </c>
      <c r="D246" s="18" t="s">
        <v>128</v>
      </c>
      <c r="E246" s="18"/>
      <c r="F246" s="19">
        <f>F247+F251+F257+F261+F265</f>
        <v>47001000</v>
      </c>
      <c r="G246" s="19">
        <f>G247+G251+G257+G261+G265</f>
        <v>0</v>
      </c>
      <c r="H246" s="19">
        <f>H247+H251+H257+H261+H265</f>
        <v>47001000</v>
      </c>
      <c r="I246" s="20">
        <f t="shared" si="52"/>
        <v>47001000</v>
      </c>
      <c r="J246" s="13">
        <v>47001000</v>
      </c>
      <c r="K246" s="20">
        <f t="shared" si="48"/>
        <v>0</v>
      </c>
      <c r="M246" s="20">
        <f t="shared" si="49"/>
        <v>47001000</v>
      </c>
      <c r="N246" s="20">
        <f t="shared" si="50"/>
        <v>0</v>
      </c>
      <c r="O246" s="20">
        <f t="shared" si="51"/>
        <v>0</v>
      </c>
    </row>
    <row r="247" spans="1:15" ht="25.5">
      <c r="A247" s="17" t="s">
        <v>236</v>
      </c>
      <c r="B247" s="18" t="s">
        <v>8</v>
      </c>
      <c r="C247" s="18" t="s">
        <v>235</v>
      </c>
      <c r="D247" s="18" t="s">
        <v>237</v>
      </c>
      <c r="E247" s="18"/>
      <c r="F247" s="19">
        <f aca="true" t="shared" si="57" ref="F247:H249">F248</f>
        <v>17696000</v>
      </c>
      <c r="G247" s="19">
        <f t="shared" si="57"/>
        <v>0</v>
      </c>
      <c r="H247" s="19">
        <f t="shared" si="57"/>
        <v>17696000</v>
      </c>
      <c r="I247" s="20">
        <f t="shared" si="52"/>
        <v>17696000</v>
      </c>
      <c r="J247" s="13">
        <v>17696000</v>
      </c>
      <c r="K247" s="20">
        <f t="shared" si="48"/>
        <v>0</v>
      </c>
      <c r="M247" s="20">
        <f t="shared" si="49"/>
        <v>17696000</v>
      </c>
      <c r="N247" s="20">
        <f t="shared" si="50"/>
        <v>0</v>
      </c>
      <c r="O247" s="20">
        <f t="shared" si="51"/>
        <v>0</v>
      </c>
    </row>
    <row r="248" spans="1:15" ht="25.5">
      <c r="A248" s="17" t="s">
        <v>238</v>
      </c>
      <c r="B248" s="18" t="s">
        <v>8</v>
      </c>
      <c r="C248" s="18" t="s">
        <v>235</v>
      </c>
      <c r="D248" s="18" t="s">
        <v>239</v>
      </c>
      <c r="E248" s="18"/>
      <c r="F248" s="19">
        <f t="shared" si="57"/>
        <v>17696000</v>
      </c>
      <c r="G248" s="19">
        <f t="shared" si="57"/>
        <v>0</v>
      </c>
      <c r="H248" s="19">
        <f t="shared" si="57"/>
        <v>17696000</v>
      </c>
      <c r="I248" s="20">
        <f t="shared" si="52"/>
        <v>17696000</v>
      </c>
      <c r="J248" s="13">
        <v>17696000</v>
      </c>
      <c r="K248" s="20">
        <f t="shared" si="48"/>
        <v>0</v>
      </c>
      <c r="M248" s="20">
        <f t="shared" si="49"/>
        <v>17696000</v>
      </c>
      <c r="N248" s="20">
        <f t="shared" si="50"/>
        <v>0</v>
      </c>
      <c r="O248" s="20">
        <f t="shared" si="51"/>
        <v>0</v>
      </c>
    </row>
    <row r="249" spans="1:15" ht="25.5">
      <c r="A249" s="17" t="s">
        <v>61</v>
      </c>
      <c r="B249" s="18" t="s">
        <v>8</v>
      </c>
      <c r="C249" s="18" t="s">
        <v>235</v>
      </c>
      <c r="D249" s="18" t="s">
        <v>239</v>
      </c>
      <c r="E249" s="18" t="s">
        <v>62</v>
      </c>
      <c r="F249" s="19">
        <f t="shared" si="57"/>
        <v>17696000</v>
      </c>
      <c r="G249" s="19">
        <f t="shared" si="57"/>
        <v>0</v>
      </c>
      <c r="H249" s="19">
        <f t="shared" si="57"/>
        <v>17696000</v>
      </c>
      <c r="I249" s="20">
        <f t="shared" si="52"/>
        <v>17696000</v>
      </c>
      <c r="J249" s="13">
        <v>17696000</v>
      </c>
      <c r="K249" s="20">
        <f t="shared" si="48"/>
        <v>0</v>
      </c>
      <c r="M249" s="20">
        <f t="shared" si="49"/>
        <v>17696000</v>
      </c>
      <c r="N249" s="20">
        <f t="shared" si="50"/>
        <v>0</v>
      </c>
      <c r="O249" s="20">
        <f t="shared" si="51"/>
        <v>0</v>
      </c>
    </row>
    <row r="250" spans="1:15" ht="12.75">
      <c r="A250" s="9" t="s">
        <v>133</v>
      </c>
      <c r="B250" s="11" t="s">
        <v>8</v>
      </c>
      <c r="C250" s="11" t="s">
        <v>235</v>
      </c>
      <c r="D250" s="11" t="s">
        <v>239</v>
      </c>
      <c r="E250" s="11" t="s">
        <v>134</v>
      </c>
      <c r="F250" s="16">
        <v>17696000</v>
      </c>
      <c r="G250" s="16"/>
      <c r="H250" s="16">
        <f>F250+G250</f>
        <v>17696000</v>
      </c>
      <c r="I250" s="20">
        <f t="shared" si="52"/>
        <v>17696000</v>
      </c>
      <c r="J250" s="13">
        <v>17696000</v>
      </c>
      <c r="K250" s="20">
        <f t="shared" si="48"/>
        <v>0</v>
      </c>
      <c r="M250" s="20">
        <f t="shared" si="49"/>
        <v>17696000</v>
      </c>
      <c r="N250" s="20">
        <f t="shared" si="50"/>
        <v>0</v>
      </c>
      <c r="O250" s="20">
        <f t="shared" si="51"/>
        <v>0</v>
      </c>
    </row>
    <row r="251" spans="1:15" ht="25.5">
      <c r="A251" s="17" t="s">
        <v>240</v>
      </c>
      <c r="B251" s="18" t="s">
        <v>8</v>
      </c>
      <c r="C251" s="18" t="s">
        <v>235</v>
      </c>
      <c r="D251" s="18" t="s">
        <v>241</v>
      </c>
      <c r="E251" s="18"/>
      <c r="F251" s="19">
        <f>F252</f>
        <v>8609000</v>
      </c>
      <c r="G251" s="19">
        <f>G252</f>
        <v>0</v>
      </c>
      <c r="H251" s="19">
        <f>H252</f>
        <v>8609000</v>
      </c>
      <c r="I251" s="20">
        <f t="shared" si="52"/>
        <v>8609000</v>
      </c>
      <c r="J251" s="13">
        <v>8609000</v>
      </c>
      <c r="K251" s="20">
        <f t="shared" si="48"/>
        <v>0</v>
      </c>
      <c r="M251" s="20">
        <f t="shared" si="49"/>
        <v>8609000</v>
      </c>
      <c r="N251" s="20">
        <f t="shared" si="50"/>
        <v>0</v>
      </c>
      <c r="O251" s="20">
        <f t="shared" si="51"/>
        <v>0</v>
      </c>
    </row>
    <row r="252" spans="1:15" ht="25.5">
      <c r="A252" s="17" t="s">
        <v>242</v>
      </c>
      <c r="B252" s="18" t="s">
        <v>8</v>
      </c>
      <c r="C252" s="18" t="s">
        <v>235</v>
      </c>
      <c r="D252" s="18" t="s">
        <v>243</v>
      </c>
      <c r="E252" s="18"/>
      <c r="F252" s="19">
        <f>F253+F255</f>
        <v>8609000</v>
      </c>
      <c r="G252" s="19">
        <f>G253+G255</f>
        <v>0</v>
      </c>
      <c r="H252" s="19">
        <f>H253+H255</f>
        <v>8609000</v>
      </c>
      <c r="I252" s="20">
        <f t="shared" si="52"/>
        <v>8609000</v>
      </c>
      <c r="J252" s="13">
        <v>8609000</v>
      </c>
      <c r="K252" s="20">
        <f t="shared" si="48"/>
        <v>0</v>
      </c>
      <c r="M252" s="20">
        <f t="shared" si="49"/>
        <v>8609000</v>
      </c>
      <c r="N252" s="20">
        <f t="shared" si="50"/>
        <v>0</v>
      </c>
      <c r="O252" s="20">
        <f t="shared" si="51"/>
        <v>0</v>
      </c>
    </row>
    <row r="253" spans="1:15" ht="63.75">
      <c r="A253" s="21" t="s">
        <v>19</v>
      </c>
      <c r="B253" s="18" t="s">
        <v>8</v>
      </c>
      <c r="C253" s="18" t="s">
        <v>235</v>
      </c>
      <c r="D253" s="18" t="s">
        <v>243</v>
      </c>
      <c r="E253" s="18" t="s">
        <v>20</v>
      </c>
      <c r="F253" s="22">
        <f>F254</f>
        <v>6285000</v>
      </c>
      <c r="G253" s="22">
        <f>G254</f>
        <v>0</v>
      </c>
      <c r="H253" s="22">
        <f>H254</f>
        <v>6285000</v>
      </c>
      <c r="I253" s="20">
        <f t="shared" si="52"/>
        <v>6285000</v>
      </c>
      <c r="J253" s="15">
        <v>6285000</v>
      </c>
      <c r="K253" s="20">
        <f t="shared" si="48"/>
        <v>0</v>
      </c>
      <c r="M253" s="20">
        <f t="shared" si="49"/>
        <v>6285000</v>
      </c>
      <c r="N253" s="20">
        <f t="shared" si="50"/>
        <v>0</v>
      </c>
      <c r="O253" s="20">
        <f t="shared" si="51"/>
        <v>0</v>
      </c>
    </row>
    <row r="254" spans="1:15" ht="12.75">
      <c r="A254" s="14" t="s">
        <v>244</v>
      </c>
      <c r="B254" s="11" t="s">
        <v>8</v>
      </c>
      <c r="C254" s="11" t="s">
        <v>235</v>
      </c>
      <c r="D254" s="11" t="s">
        <v>243</v>
      </c>
      <c r="E254" s="11" t="s">
        <v>245</v>
      </c>
      <c r="F254" s="16">
        <v>6285000</v>
      </c>
      <c r="G254" s="16"/>
      <c r="H254" s="16">
        <f>F254+G254</f>
        <v>6285000</v>
      </c>
      <c r="I254" s="20">
        <f t="shared" si="52"/>
        <v>6285000</v>
      </c>
      <c r="J254" s="15">
        <v>6285000</v>
      </c>
      <c r="K254" s="20">
        <f t="shared" si="48"/>
        <v>0</v>
      </c>
      <c r="M254" s="20">
        <f t="shared" si="49"/>
        <v>6285000</v>
      </c>
      <c r="N254" s="20">
        <f t="shared" si="50"/>
        <v>0</v>
      </c>
      <c r="O254" s="20">
        <f t="shared" si="51"/>
        <v>0</v>
      </c>
    </row>
    <row r="255" spans="1:15" ht="25.5">
      <c r="A255" s="21" t="s">
        <v>23</v>
      </c>
      <c r="B255" s="18" t="s">
        <v>8</v>
      </c>
      <c r="C255" s="18" t="s">
        <v>235</v>
      </c>
      <c r="D255" s="18" t="s">
        <v>243</v>
      </c>
      <c r="E255" s="18" t="s">
        <v>24</v>
      </c>
      <c r="F255" s="22">
        <f>F256</f>
        <v>2324000</v>
      </c>
      <c r="G255" s="22">
        <f>G256</f>
        <v>0</v>
      </c>
      <c r="H255" s="22">
        <f>H256</f>
        <v>2324000</v>
      </c>
      <c r="I255" s="20">
        <f t="shared" si="52"/>
        <v>2324000</v>
      </c>
      <c r="J255" s="15">
        <v>2324000</v>
      </c>
      <c r="K255" s="20">
        <f t="shared" si="48"/>
        <v>0</v>
      </c>
      <c r="M255" s="20">
        <f t="shared" si="49"/>
        <v>2324000</v>
      </c>
      <c r="N255" s="20">
        <f t="shared" si="50"/>
        <v>0</v>
      </c>
      <c r="O255" s="20">
        <f t="shared" si="51"/>
        <v>0</v>
      </c>
    </row>
    <row r="256" spans="1:15" ht="25.5">
      <c r="A256" s="14" t="s">
        <v>25</v>
      </c>
      <c r="B256" s="11" t="s">
        <v>8</v>
      </c>
      <c r="C256" s="11" t="s">
        <v>235</v>
      </c>
      <c r="D256" s="11" t="s">
        <v>243</v>
      </c>
      <c r="E256" s="11" t="s">
        <v>26</v>
      </c>
      <c r="F256" s="16">
        <v>2324000</v>
      </c>
      <c r="G256" s="16"/>
      <c r="H256" s="16">
        <f>F256+G256</f>
        <v>2324000</v>
      </c>
      <c r="I256" s="20">
        <f t="shared" si="52"/>
        <v>2324000</v>
      </c>
      <c r="J256" s="15">
        <v>2324000</v>
      </c>
      <c r="K256" s="20">
        <f t="shared" si="48"/>
        <v>0</v>
      </c>
      <c r="M256" s="20">
        <f t="shared" si="49"/>
        <v>2324000</v>
      </c>
      <c r="N256" s="20">
        <f t="shared" si="50"/>
        <v>0</v>
      </c>
      <c r="O256" s="20">
        <f t="shared" si="51"/>
        <v>0</v>
      </c>
    </row>
    <row r="257" spans="1:15" ht="25.5">
      <c r="A257" s="17" t="s">
        <v>246</v>
      </c>
      <c r="B257" s="18" t="s">
        <v>8</v>
      </c>
      <c r="C257" s="18" t="s">
        <v>235</v>
      </c>
      <c r="D257" s="18" t="s">
        <v>247</v>
      </c>
      <c r="E257" s="18"/>
      <c r="F257" s="19">
        <f aca="true" t="shared" si="58" ref="F257:H259">F258</f>
        <v>15527000</v>
      </c>
      <c r="G257" s="19">
        <f t="shared" si="58"/>
        <v>0</v>
      </c>
      <c r="H257" s="19">
        <f t="shared" si="58"/>
        <v>15527000</v>
      </c>
      <c r="I257" s="20">
        <f t="shared" si="52"/>
        <v>15527000</v>
      </c>
      <c r="J257" s="13">
        <v>15527000</v>
      </c>
      <c r="K257" s="20">
        <f t="shared" si="48"/>
        <v>0</v>
      </c>
      <c r="M257" s="20">
        <f t="shared" si="49"/>
        <v>15527000</v>
      </c>
      <c r="N257" s="20">
        <f t="shared" si="50"/>
        <v>0</v>
      </c>
      <c r="O257" s="20">
        <f t="shared" si="51"/>
        <v>0</v>
      </c>
    </row>
    <row r="258" spans="1:15" ht="25.5">
      <c r="A258" s="17" t="s">
        <v>238</v>
      </c>
      <c r="B258" s="18" t="s">
        <v>8</v>
      </c>
      <c r="C258" s="18" t="s">
        <v>235</v>
      </c>
      <c r="D258" s="18" t="s">
        <v>248</v>
      </c>
      <c r="E258" s="18"/>
      <c r="F258" s="19">
        <f t="shared" si="58"/>
        <v>15527000</v>
      </c>
      <c r="G258" s="19">
        <f t="shared" si="58"/>
        <v>0</v>
      </c>
      <c r="H258" s="19">
        <f t="shared" si="58"/>
        <v>15527000</v>
      </c>
      <c r="I258" s="20">
        <f t="shared" si="52"/>
        <v>15527000</v>
      </c>
      <c r="J258" s="13">
        <v>15527000</v>
      </c>
      <c r="K258" s="20">
        <f t="shared" si="48"/>
        <v>0</v>
      </c>
      <c r="M258" s="20">
        <f t="shared" si="49"/>
        <v>15527000</v>
      </c>
      <c r="N258" s="20">
        <f t="shared" si="50"/>
        <v>0</v>
      </c>
      <c r="O258" s="20">
        <f t="shared" si="51"/>
        <v>0</v>
      </c>
    </row>
    <row r="259" spans="1:15" ht="25.5">
      <c r="A259" s="17" t="s">
        <v>61</v>
      </c>
      <c r="B259" s="18" t="s">
        <v>8</v>
      </c>
      <c r="C259" s="18" t="s">
        <v>235</v>
      </c>
      <c r="D259" s="18" t="s">
        <v>248</v>
      </c>
      <c r="E259" s="18" t="s">
        <v>62</v>
      </c>
      <c r="F259" s="19">
        <f t="shared" si="58"/>
        <v>15527000</v>
      </c>
      <c r="G259" s="19">
        <f t="shared" si="58"/>
        <v>0</v>
      </c>
      <c r="H259" s="19">
        <f t="shared" si="58"/>
        <v>15527000</v>
      </c>
      <c r="I259" s="20">
        <f t="shared" si="52"/>
        <v>15527000</v>
      </c>
      <c r="J259" s="13">
        <v>15527000</v>
      </c>
      <c r="K259" s="20">
        <f t="shared" si="48"/>
        <v>0</v>
      </c>
      <c r="M259" s="20">
        <f t="shared" si="49"/>
        <v>15527000</v>
      </c>
      <c r="N259" s="20">
        <f t="shared" si="50"/>
        <v>0</v>
      </c>
      <c r="O259" s="20">
        <f t="shared" si="51"/>
        <v>0</v>
      </c>
    </row>
    <row r="260" spans="1:15" ht="12.75">
      <c r="A260" s="9" t="s">
        <v>133</v>
      </c>
      <c r="B260" s="11" t="s">
        <v>8</v>
      </c>
      <c r="C260" s="11" t="s">
        <v>235</v>
      </c>
      <c r="D260" s="11" t="s">
        <v>248</v>
      </c>
      <c r="E260" s="11" t="s">
        <v>134</v>
      </c>
      <c r="F260" s="16">
        <v>15527000</v>
      </c>
      <c r="G260" s="16"/>
      <c r="H260" s="16">
        <f>F260+G260</f>
        <v>15527000</v>
      </c>
      <c r="I260" s="20">
        <f t="shared" si="52"/>
        <v>15527000</v>
      </c>
      <c r="J260" s="13">
        <v>15527000</v>
      </c>
      <c r="K260" s="20">
        <f t="shared" si="48"/>
        <v>0</v>
      </c>
      <c r="M260" s="20">
        <f t="shared" si="49"/>
        <v>15527000</v>
      </c>
      <c r="N260" s="20">
        <f t="shared" si="50"/>
        <v>0</v>
      </c>
      <c r="O260" s="20">
        <f t="shared" si="51"/>
        <v>0</v>
      </c>
    </row>
    <row r="261" spans="1:15" ht="25.5">
      <c r="A261" s="17" t="s">
        <v>249</v>
      </c>
      <c r="B261" s="18" t="s">
        <v>8</v>
      </c>
      <c r="C261" s="18" t="s">
        <v>235</v>
      </c>
      <c r="D261" s="18" t="s">
        <v>250</v>
      </c>
      <c r="E261" s="18"/>
      <c r="F261" s="19">
        <f aca="true" t="shared" si="59" ref="F261:H263">F262</f>
        <v>4724000</v>
      </c>
      <c r="G261" s="19">
        <f t="shared" si="59"/>
        <v>0</v>
      </c>
      <c r="H261" s="19">
        <f t="shared" si="59"/>
        <v>4724000</v>
      </c>
      <c r="I261" s="20">
        <f t="shared" si="52"/>
        <v>4724000</v>
      </c>
      <c r="J261" s="13">
        <v>4724000</v>
      </c>
      <c r="K261" s="20">
        <f t="shared" si="48"/>
        <v>0</v>
      </c>
      <c r="M261" s="20">
        <f t="shared" si="49"/>
        <v>4724000</v>
      </c>
      <c r="N261" s="20">
        <f t="shared" si="50"/>
        <v>0</v>
      </c>
      <c r="O261" s="20">
        <f t="shared" si="51"/>
        <v>0</v>
      </c>
    </row>
    <row r="262" spans="1:15" ht="25.5">
      <c r="A262" s="17" t="s">
        <v>238</v>
      </c>
      <c r="B262" s="18" t="s">
        <v>8</v>
      </c>
      <c r="C262" s="18" t="s">
        <v>235</v>
      </c>
      <c r="D262" s="18" t="s">
        <v>251</v>
      </c>
      <c r="E262" s="18"/>
      <c r="F262" s="19">
        <f t="shared" si="59"/>
        <v>4724000</v>
      </c>
      <c r="G262" s="19">
        <f t="shared" si="59"/>
        <v>0</v>
      </c>
      <c r="H262" s="19">
        <f t="shared" si="59"/>
        <v>4724000</v>
      </c>
      <c r="I262" s="20">
        <f t="shared" si="52"/>
        <v>4724000</v>
      </c>
      <c r="J262" s="13">
        <v>4724000</v>
      </c>
      <c r="K262" s="20">
        <f t="shared" si="48"/>
        <v>0</v>
      </c>
      <c r="M262" s="20">
        <f t="shared" si="49"/>
        <v>4724000</v>
      </c>
      <c r="N262" s="20">
        <f t="shared" si="50"/>
        <v>0</v>
      </c>
      <c r="O262" s="20">
        <f t="shared" si="51"/>
        <v>0</v>
      </c>
    </row>
    <row r="263" spans="1:15" ht="25.5">
      <c r="A263" s="17" t="s">
        <v>61</v>
      </c>
      <c r="B263" s="18" t="s">
        <v>8</v>
      </c>
      <c r="C263" s="18" t="s">
        <v>235</v>
      </c>
      <c r="D263" s="18" t="s">
        <v>251</v>
      </c>
      <c r="E263" s="18" t="s">
        <v>62</v>
      </c>
      <c r="F263" s="19">
        <f t="shared" si="59"/>
        <v>4724000</v>
      </c>
      <c r="G263" s="19">
        <f t="shared" si="59"/>
        <v>0</v>
      </c>
      <c r="H263" s="19">
        <f t="shared" si="59"/>
        <v>4724000</v>
      </c>
      <c r="I263" s="20">
        <f t="shared" si="52"/>
        <v>4724000</v>
      </c>
      <c r="J263" s="13">
        <v>4724000</v>
      </c>
      <c r="K263" s="20">
        <f t="shared" si="48"/>
        <v>0</v>
      </c>
      <c r="M263" s="20">
        <f t="shared" si="49"/>
        <v>4724000</v>
      </c>
      <c r="N263" s="20">
        <f t="shared" si="50"/>
        <v>0</v>
      </c>
      <c r="O263" s="20">
        <f t="shared" si="51"/>
        <v>0</v>
      </c>
    </row>
    <row r="264" spans="1:15" ht="12.75">
      <c r="A264" s="9" t="s">
        <v>133</v>
      </c>
      <c r="B264" s="11" t="s">
        <v>8</v>
      </c>
      <c r="C264" s="11" t="s">
        <v>235</v>
      </c>
      <c r="D264" s="11" t="s">
        <v>251</v>
      </c>
      <c r="E264" s="11" t="s">
        <v>134</v>
      </c>
      <c r="F264" s="16">
        <v>4724000</v>
      </c>
      <c r="G264" s="16"/>
      <c r="H264" s="16">
        <f>F264+G264</f>
        <v>4724000</v>
      </c>
      <c r="I264" s="20">
        <f t="shared" si="52"/>
        <v>4724000</v>
      </c>
      <c r="J264" s="13">
        <v>4724000</v>
      </c>
      <c r="K264" s="20">
        <f t="shared" si="48"/>
        <v>0</v>
      </c>
      <c r="M264" s="20">
        <f t="shared" si="49"/>
        <v>4724000</v>
      </c>
      <c r="N264" s="20">
        <f t="shared" si="50"/>
        <v>0</v>
      </c>
      <c r="O264" s="20">
        <f t="shared" si="51"/>
        <v>0</v>
      </c>
    </row>
    <row r="265" spans="1:15" ht="25.5">
      <c r="A265" s="17" t="s">
        <v>252</v>
      </c>
      <c r="B265" s="18" t="s">
        <v>8</v>
      </c>
      <c r="C265" s="18" t="s">
        <v>235</v>
      </c>
      <c r="D265" s="18" t="s">
        <v>253</v>
      </c>
      <c r="E265" s="11"/>
      <c r="F265" s="19">
        <f aca="true" t="shared" si="60" ref="F265:H267">F266</f>
        <v>445000</v>
      </c>
      <c r="G265" s="19">
        <f t="shared" si="60"/>
        <v>0</v>
      </c>
      <c r="H265" s="19">
        <f t="shared" si="60"/>
        <v>445000</v>
      </c>
      <c r="I265" s="20">
        <f t="shared" si="52"/>
        <v>445000</v>
      </c>
      <c r="J265" s="13">
        <v>445000</v>
      </c>
      <c r="K265" s="20">
        <f t="shared" si="48"/>
        <v>0</v>
      </c>
      <c r="M265" s="20">
        <f t="shared" si="49"/>
        <v>445000</v>
      </c>
      <c r="N265" s="20">
        <f t="shared" si="50"/>
        <v>0</v>
      </c>
      <c r="O265" s="20">
        <f t="shared" si="51"/>
        <v>0</v>
      </c>
    </row>
    <row r="266" spans="1:15" ht="12.75">
      <c r="A266" s="17" t="s">
        <v>254</v>
      </c>
      <c r="B266" s="18" t="s">
        <v>8</v>
      </c>
      <c r="C266" s="18" t="s">
        <v>235</v>
      </c>
      <c r="D266" s="18" t="s">
        <v>255</v>
      </c>
      <c r="E266" s="18"/>
      <c r="F266" s="19">
        <f t="shared" si="60"/>
        <v>445000</v>
      </c>
      <c r="G266" s="19">
        <f t="shared" si="60"/>
        <v>0</v>
      </c>
      <c r="H266" s="19">
        <f t="shared" si="60"/>
        <v>445000</v>
      </c>
      <c r="I266" s="20">
        <f t="shared" si="52"/>
        <v>445000</v>
      </c>
      <c r="J266" s="13">
        <v>445000</v>
      </c>
      <c r="K266" s="20">
        <f t="shared" si="48"/>
        <v>0</v>
      </c>
      <c r="M266" s="20">
        <f t="shared" si="49"/>
        <v>445000</v>
      </c>
      <c r="N266" s="20">
        <f t="shared" si="50"/>
        <v>0</v>
      </c>
      <c r="O266" s="20">
        <f t="shared" si="51"/>
        <v>0</v>
      </c>
    </row>
    <row r="267" spans="1:15" ht="25.5">
      <c r="A267" s="17" t="s">
        <v>23</v>
      </c>
      <c r="B267" s="18" t="s">
        <v>8</v>
      </c>
      <c r="C267" s="18" t="s">
        <v>235</v>
      </c>
      <c r="D267" s="18" t="s">
        <v>255</v>
      </c>
      <c r="E267" s="18" t="s">
        <v>24</v>
      </c>
      <c r="F267" s="19">
        <f t="shared" si="60"/>
        <v>445000</v>
      </c>
      <c r="G267" s="19">
        <f t="shared" si="60"/>
        <v>0</v>
      </c>
      <c r="H267" s="19">
        <f t="shared" si="60"/>
        <v>445000</v>
      </c>
      <c r="I267" s="20">
        <f t="shared" si="52"/>
        <v>445000</v>
      </c>
      <c r="J267" s="13">
        <v>445000</v>
      </c>
      <c r="K267" s="20">
        <f t="shared" si="48"/>
        <v>0</v>
      </c>
      <c r="M267" s="20">
        <f t="shared" si="49"/>
        <v>445000</v>
      </c>
      <c r="N267" s="20">
        <f t="shared" si="50"/>
        <v>0</v>
      </c>
      <c r="O267" s="20">
        <f t="shared" si="51"/>
        <v>0</v>
      </c>
    </row>
    <row r="268" spans="1:15" ht="25.5">
      <c r="A268" s="9" t="s">
        <v>25</v>
      </c>
      <c r="B268" s="11" t="s">
        <v>8</v>
      </c>
      <c r="C268" s="11" t="s">
        <v>235</v>
      </c>
      <c r="D268" s="11" t="s">
        <v>255</v>
      </c>
      <c r="E268" s="11" t="s">
        <v>26</v>
      </c>
      <c r="F268" s="16">
        <v>445000</v>
      </c>
      <c r="G268" s="16"/>
      <c r="H268" s="16">
        <f>F268+G268</f>
        <v>445000</v>
      </c>
      <c r="I268" s="20">
        <f t="shared" si="52"/>
        <v>445000</v>
      </c>
      <c r="J268" s="13">
        <v>445000</v>
      </c>
      <c r="K268" s="20">
        <f t="shared" si="48"/>
        <v>0</v>
      </c>
      <c r="M268" s="20">
        <f t="shared" si="49"/>
        <v>445000</v>
      </c>
      <c r="N268" s="20">
        <f t="shared" si="50"/>
        <v>0</v>
      </c>
      <c r="O268" s="20">
        <f t="shared" si="51"/>
        <v>0</v>
      </c>
    </row>
    <row r="269" spans="1:15" ht="12.75" hidden="1">
      <c r="A269" s="9" t="s">
        <v>256</v>
      </c>
      <c r="B269" s="11" t="s">
        <v>8</v>
      </c>
      <c r="C269" s="11" t="s">
        <v>235</v>
      </c>
      <c r="D269" s="11" t="s">
        <v>257</v>
      </c>
      <c r="E269" s="11"/>
      <c r="F269" s="13">
        <v>0</v>
      </c>
      <c r="G269" s="13">
        <v>0</v>
      </c>
      <c r="H269" s="13">
        <v>0</v>
      </c>
      <c r="I269" s="20">
        <f t="shared" si="52"/>
        <v>0</v>
      </c>
      <c r="J269" s="13">
        <v>0</v>
      </c>
      <c r="K269" s="20">
        <f t="shared" si="48"/>
        <v>0</v>
      </c>
      <c r="M269" s="20">
        <f t="shared" si="49"/>
        <v>0</v>
      </c>
      <c r="N269" s="20">
        <f t="shared" si="50"/>
        <v>0</v>
      </c>
      <c r="O269" s="20">
        <f t="shared" si="51"/>
        <v>0</v>
      </c>
    </row>
    <row r="270" spans="1:15" ht="12.75" hidden="1">
      <c r="A270" s="9" t="s">
        <v>258</v>
      </c>
      <c r="B270" s="11" t="s">
        <v>8</v>
      </c>
      <c r="C270" s="11" t="s">
        <v>235</v>
      </c>
      <c r="D270" s="11" t="s">
        <v>259</v>
      </c>
      <c r="E270" s="11"/>
      <c r="F270" s="13">
        <v>0</v>
      </c>
      <c r="G270" s="13">
        <v>0</v>
      </c>
      <c r="H270" s="13">
        <v>0</v>
      </c>
      <c r="I270" s="20">
        <f t="shared" si="52"/>
        <v>0</v>
      </c>
      <c r="J270" s="13">
        <v>0</v>
      </c>
      <c r="K270" s="20">
        <f t="shared" si="48"/>
        <v>0</v>
      </c>
      <c r="M270" s="20">
        <f t="shared" si="49"/>
        <v>0</v>
      </c>
      <c r="N270" s="20">
        <f t="shared" si="50"/>
        <v>0</v>
      </c>
      <c r="O270" s="20">
        <f t="shared" si="51"/>
        <v>0</v>
      </c>
    </row>
    <row r="271" spans="1:15" ht="25.5" hidden="1">
      <c r="A271" s="9" t="s">
        <v>61</v>
      </c>
      <c r="B271" s="11" t="s">
        <v>8</v>
      </c>
      <c r="C271" s="11" t="s">
        <v>235</v>
      </c>
      <c r="D271" s="11" t="s">
        <v>259</v>
      </c>
      <c r="E271" s="11" t="s">
        <v>62</v>
      </c>
      <c r="F271" s="13">
        <v>0</v>
      </c>
      <c r="G271" s="13">
        <v>0</v>
      </c>
      <c r="H271" s="13">
        <v>0</v>
      </c>
      <c r="I271" s="20">
        <f t="shared" si="52"/>
        <v>0</v>
      </c>
      <c r="J271" s="13">
        <v>0</v>
      </c>
      <c r="K271" s="20">
        <f t="shared" si="48"/>
        <v>0</v>
      </c>
      <c r="M271" s="20">
        <f t="shared" si="49"/>
        <v>0</v>
      </c>
      <c r="N271" s="20">
        <f t="shared" si="50"/>
        <v>0</v>
      </c>
      <c r="O271" s="20">
        <f t="shared" si="51"/>
        <v>0</v>
      </c>
    </row>
    <row r="272" spans="1:15" ht="12.75" hidden="1">
      <c r="A272" s="9" t="s">
        <v>133</v>
      </c>
      <c r="B272" s="11" t="s">
        <v>8</v>
      </c>
      <c r="C272" s="11" t="s">
        <v>235</v>
      </c>
      <c r="D272" s="11" t="s">
        <v>259</v>
      </c>
      <c r="E272" s="11" t="s">
        <v>134</v>
      </c>
      <c r="F272" s="13">
        <v>0</v>
      </c>
      <c r="G272" s="13">
        <v>0</v>
      </c>
      <c r="H272" s="13">
        <v>0</v>
      </c>
      <c r="I272" s="20">
        <f t="shared" si="52"/>
        <v>0</v>
      </c>
      <c r="J272" s="13">
        <v>0</v>
      </c>
      <c r="K272" s="20">
        <f t="shared" si="48"/>
        <v>0</v>
      </c>
      <c r="M272" s="20">
        <f t="shared" si="49"/>
        <v>0</v>
      </c>
      <c r="N272" s="20">
        <f t="shared" si="50"/>
        <v>0</v>
      </c>
      <c r="O272" s="20">
        <f t="shared" si="51"/>
        <v>0</v>
      </c>
    </row>
    <row r="273" spans="1:15" ht="25.5" hidden="1">
      <c r="A273" s="9" t="s">
        <v>260</v>
      </c>
      <c r="B273" s="11" t="s">
        <v>8</v>
      </c>
      <c r="C273" s="11" t="s">
        <v>235</v>
      </c>
      <c r="D273" s="11" t="s">
        <v>261</v>
      </c>
      <c r="E273" s="11"/>
      <c r="F273" s="13">
        <v>0</v>
      </c>
      <c r="G273" s="13">
        <v>0</v>
      </c>
      <c r="H273" s="13">
        <v>0</v>
      </c>
      <c r="I273" s="20">
        <f t="shared" si="52"/>
        <v>0</v>
      </c>
      <c r="J273" s="13">
        <v>0</v>
      </c>
      <c r="K273" s="20">
        <f t="shared" si="48"/>
        <v>0</v>
      </c>
      <c r="M273" s="20">
        <f t="shared" si="49"/>
        <v>0</v>
      </c>
      <c r="N273" s="20">
        <f t="shared" si="50"/>
        <v>0</v>
      </c>
      <c r="O273" s="20">
        <f t="shared" si="51"/>
        <v>0</v>
      </c>
    </row>
    <row r="274" spans="1:15" ht="25.5" hidden="1">
      <c r="A274" s="9" t="s">
        <v>61</v>
      </c>
      <c r="B274" s="11" t="s">
        <v>8</v>
      </c>
      <c r="C274" s="11" t="s">
        <v>235</v>
      </c>
      <c r="D274" s="11" t="s">
        <v>261</v>
      </c>
      <c r="E274" s="11" t="s">
        <v>62</v>
      </c>
      <c r="F274" s="13">
        <v>0</v>
      </c>
      <c r="G274" s="13">
        <v>0</v>
      </c>
      <c r="H274" s="13">
        <v>0</v>
      </c>
      <c r="I274" s="20">
        <f t="shared" si="52"/>
        <v>0</v>
      </c>
      <c r="J274" s="13">
        <v>0</v>
      </c>
      <c r="K274" s="20">
        <f t="shared" si="48"/>
        <v>0</v>
      </c>
      <c r="M274" s="20">
        <f t="shared" si="49"/>
        <v>0</v>
      </c>
      <c r="N274" s="20">
        <f t="shared" si="50"/>
        <v>0</v>
      </c>
      <c r="O274" s="20">
        <f t="shared" si="51"/>
        <v>0</v>
      </c>
    </row>
    <row r="275" spans="1:15" ht="12.75" hidden="1">
      <c r="A275" s="9" t="s">
        <v>133</v>
      </c>
      <c r="B275" s="11" t="s">
        <v>8</v>
      </c>
      <c r="C275" s="11" t="s">
        <v>235</v>
      </c>
      <c r="D275" s="11" t="s">
        <v>261</v>
      </c>
      <c r="E275" s="11" t="s">
        <v>134</v>
      </c>
      <c r="F275" s="13">
        <v>0</v>
      </c>
      <c r="G275" s="13">
        <v>0</v>
      </c>
      <c r="H275" s="13">
        <v>0</v>
      </c>
      <c r="I275" s="20">
        <f t="shared" si="52"/>
        <v>0</v>
      </c>
      <c r="J275" s="13">
        <v>0</v>
      </c>
      <c r="K275" s="20">
        <f t="shared" si="48"/>
        <v>0</v>
      </c>
      <c r="M275" s="20">
        <f t="shared" si="49"/>
        <v>0</v>
      </c>
      <c r="N275" s="20">
        <f t="shared" si="50"/>
        <v>0</v>
      </c>
      <c r="O275" s="20">
        <f t="shared" si="51"/>
        <v>0</v>
      </c>
    </row>
    <row r="276" spans="1:15" ht="12.75">
      <c r="A276" s="17" t="s">
        <v>262</v>
      </c>
      <c r="B276" s="18" t="s">
        <v>8</v>
      </c>
      <c r="C276" s="18" t="s">
        <v>263</v>
      </c>
      <c r="D276" s="18"/>
      <c r="E276" s="18"/>
      <c r="F276" s="19">
        <f>F277+F283+F292+F298</f>
        <v>3702000</v>
      </c>
      <c r="G276" s="19">
        <f>G277+G283+G292+G298</f>
        <v>0</v>
      </c>
      <c r="H276" s="19">
        <f>H277+H283+H292+H298</f>
        <v>3702000</v>
      </c>
      <c r="I276" s="20">
        <f t="shared" si="52"/>
        <v>3702000</v>
      </c>
      <c r="J276" s="13">
        <v>3702000</v>
      </c>
      <c r="K276" s="20">
        <f t="shared" si="48"/>
        <v>0</v>
      </c>
      <c r="M276" s="20">
        <f t="shared" si="49"/>
        <v>3702000</v>
      </c>
      <c r="N276" s="20">
        <f t="shared" si="50"/>
        <v>0</v>
      </c>
      <c r="O276" s="20">
        <f t="shared" si="51"/>
        <v>0</v>
      </c>
    </row>
    <row r="277" spans="1:15" ht="12.75">
      <c r="A277" s="17" t="s">
        <v>264</v>
      </c>
      <c r="B277" s="18" t="s">
        <v>8</v>
      </c>
      <c r="C277" s="18" t="s">
        <v>265</v>
      </c>
      <c r="D277" s="18"/>
      <c r="E277" s="18"/>
      <c r="F277" s="19">
        <f aca="true" t="shared" si="61" ref="F277:H281">F278</f>
        <v>834000</v>
      </c>
      <c r="G277" s="19">
        <f t="shared" si="61"/>
        <v>0</v>
      </c>
      <c r="H277" s="19">
        <f t="shared" si="61"/>
        <v>834000</v>
      </c>
      <c r="I277" s="20">
        <f t="shared" si="52"/>
        <v>834000</v>
      </c>
      <c r="J277" s="13">
        <v>834000</v>
      </c>
      <c r="K277" s="20">
        <f t="shared" si="48"/>
        <v>0</v>
      </c>
      <c r="M277" s="20">
        <f t="shared" si="49"/>
        <v>834000</v>
      </c>
      <c r="N277" s="20">
        <f t="shared" si="50"/>
        <v>0</v>
      </c>
      <c r="O277" s="20">
        <f t="shared" si="51"/>
        <v>0</v>
      </c>
    </row>
    <row r="278" spans="1:15" ht="38.25">
      <c r="A278" s="17" t="s">
        <v>266</v>
      </c>
      <c r="B278" s="18" t="s">
        <v>8</v>
      </c>
      <c r="C278" s="18" t="s">
        <v>265</v>
      </c>
      <c r="D278" s="18" t="s">
        <v>267</v>
      </c>
      <c r="E278" s="18"/>
      <c r="F278" s="19">
        <f t="shared" si="61"/>
        <v>834000</v>
      </c>
      <c r="G278" s="19">
        <f t="shared" si="61"/>
        <v>0</v>
      </c>
      <c r="H278" s="19">
        <f t="shared" si="61"/>
        <v>834000</v>
      </c>
      <c r="I278" s="20">
        <f t="shared" si="52"/>
        <v>834000</v>
      </c>
      <c r="J278" s="13">
        <v>834000</v>
      </c>
      <c r="K278" s="20">
        <f t="shared" si="48"/>
        <v>0</v>
      </c>
      <c r="M278" s="20">
        <f t="shared" si="49"/>
        <v>834000</v>
      </c>
      <c r="N278" s="20">
        <f t="shared" si="50"/>
        <v>0</v>
      </c>
      <c r="O278" s="20">
        <f t="shared" si="51"/>
        <v>0</v>
      </c>
    </row>
    <row r="279" spans="1:15" ht="25.5">
      <c r="A279" s="17" t="s">
        <v>268</v>
      </c>
      <c r="B279" s="18" t="s">
        <v>8</v>
      </c>
      <c r="C279" s="18" t="s">
        <v>265</v>
      </c>
      <c r="D279" s="18" t="s">
        <v>269</v>
      </c>
      <c r="E279" s="18"/>
      <c r="F279" s="19">
        <f t="shared" si="61"/>
        <v>834000</v>
      </c>
      <c r="G279" s="19">
        <f t="shared" si="61"/>
        <v>0</v>
      </c>
      <c r="H279" s="19">
        <f t="shared" si="61"/>
        <v>834000</v>
      </c>
      <c r="I279" s="20">
        <f t="shared" si="52"/>
        <v>834000</v>
      </c>
      <c r="J279" s="13">
        <v>834000</v>
      </c>
      <c r="K279" s="20">
        <f t="shared" si="48"/>
        <v>0</v>
      </c>
      <c r="M279" s="20">
        <f t="shared" si="49"/>
        <v>834000</v>
      </c>
      <c r="N279" s="20">
        <f t="shared" si="50"/>
        <v>0</v>
      </c>
      <c r="O279" s="20">
        <f t="shared" si="51"/>
        <v>0</v>
      </c>
    </row>
    <row r="280" spans="1:15" ht="12.75">
      <c r="A280" s="17" t="s">
        <v>270</v>
      </c>
      <c r="B280" s="18" t="s">
        <v>8</v>
      </c>
      <c r="C280" s="18" t="s">
        <v>265</v>
      </c>
      <c r="D280" s="18" t="s">
        <v>271</v>
      </c>
      <c r="E280" s="18"/>
      <c r="F280" s="19">
        <f t="shared" si="61"/>
        <v>834000</v>
      </c>
      <c r="G280" s="19">
        <f t="shared" si="61"/>
        <v>0</v>
      </c>
      <c r="H280" s="19">
        <f t="shared" si="61"/>
        <v>834000</v>
      </c>
      <c r="I280" s="20">
        <f t="shared" si="52"/>
        <v>834000</v>
      </c>
      <c r="J280" s="13">
        <v>834000</v>
      </c>
      <c r="K280" s="20">
        <f aca="true" t="shared" si="62" ref="K280:K342">H280-J280</f>
        <v>0</v>
      </c>
      <c r="M280" s="20">
        <f aca="true" t="shared" si="63" ref="M280:M342">F280+G280</f>
        <v>834000</v>
      </c>
      <c r="N280" s="20">
        <f aca="true" t="shared" si="64" ref="N280:N342">H280-M280</f>
        <v>0</v>
      </c>
      <c r="O280" s="20">
        <f aca="true" t="shared" si="65" ref="O280:O342">H280-I280</f>
        <v>0</v>
      </c>
    </row>
    <row r="281" spans="1:15" ht="12.75">
      <c r="A281" s="17" t="s">
        <v>272</v>
      </c>
      <c r="B281" s="18" t="s">
        <v>8</v>
      </c>
      <c r="C281" s="18" t="s">
        <v>265</v>
      </c>
      <c r="D281" s="18" t="s">
        <v>271</v>
      </c>
      <c r="E281" s="18" t="s">
        <v>273</v>
      </c>
      <c r="F281" s="19">
        <f t="shared" si="61"/>
        <v>834000</v>
      </c>
      <c r="G281" s="19">
        <f t="shared" si="61"/>
        <v>0</v>
      </c>
      <c r="H281" s="19">
        <f t="shared" si="61"/>
        <v>834000</v>
      </c>
      <c r="I281" s="20">
        <f aca="true" t="shared" si="66" ref="I281:I342">F281-G281</f>
        <v>834000</v>
      </c>
      <c r="J281" s="13">
        <v>834000</v>
      </c>
      <c r="K281" s="20">
        <f t="shared" si="62"/>
        <v>0</v>
      </c>
      <c r="M281" s="20">
        <f t="shared" si="63"/>
        <v>834000</v>
      </c>
      <c r="N281" s="20">
        <f t="shared" si="64"/>
        <v>0</v>
      </c>
      <c r="O281" s="20">
        <f t="shared" si="65"/>
        <v>0</v>
      </c>
    </row>
    <row r="282" spans="1:15" ht="25.5">
      <c r="A282" s="9" t="s">
        <v>274</v>
      </c>
      <c r="B282" s="11" t="s">
        <v>8</v>
      </c>
      <c r="C282" s="11" t="s">
        <v>265</v>
      </c>
      <c r="D282" s="11" t="s">
        <v>271</v>
      </c>
      <c r="E282" s="11" t="s">
        <v>275</v>
      </c>
      <c r="F282" s="16">
        <v>834000</v>
      </c>
      <c r="G282" s="16"/>
      <c r="H282" s="16">
        <f>F282+G282</f>
        <v>834000</v>
      </c>
      <c r="I282" s="20">
        <f t="shared" si="66"/>
        <v>834000</v>
      </c>
      <c r="J282" s="13">
        <v>834000</v>
      </c>
      <c r="K282" s="20">
        <f t="shared" si="62"/>
        <v>0</v>
      </c>
      <c r="M282" s="20">
        <f t="shared" si="63"/>
        <v>834000</v>
      </c>
      <c r="N282" s="20">
        <f t="shared" si="64"/>
        <v>0</v>
      </c>
      <c r="O282" s="20">
        <f t="shared" si="65"/>
        <v>0</v>
      </c>
    </row>
    <row r="283" spans="1:15" ht="12.75">
      <c r="A283" s="17" t="s">
        <v>276</v>
      </c>
      <c r="B283" s="18" t="s">
        <v>8</v>
      </c>
      <c r="C283" s="18" t="s">
        <v>277</v>
      </c>
      <c r="D283" s="18"/>
      <c r="E283" s="18"/>
      <c r="F283" s="19">
        <f aca="true" t="shared" si="67" ref="F283:H284">F284</f>
        <v>1400000</v>
      </c>
      <c r="G283" s="19">
        <f t="shared" si="67"/>
        <v>-1000000</v>
      </c>
      <c r="H283" s="19">
        <f t="shared" si="67"/>
        <v>400000</v>
      </c>
      <c r="I283" s="20">
        <f t="shared" si="66"/>
        <v>2400000</v>
      </c>
      <c r="J283" s="13">
        <v>1400000</v>
      </c>
      <c r="K283" s="20">
        <f t="shared" si="62"/>
        <v>-1000000</v>
      </c>
      <c r="M283" s="20">
        <f t="shared" si="63"/>
        <v>400000</v>
      </c>
      <c r="N283" s="20">
        <f t="shared" si="64"/>
        <v>0</v>
      </c>
      <c r="O283" s="20">
        <f t="shared" si="65"/>
        <v>-2000000</v>
      </c>
    </row>
    <row r="284" spans="1:15" ht="38.25">
      <c r="A284" s="17" t="s">
        <v>266</v>
      </c>
      <c r="B284" s="18" t="s">
        <v>8</v>
      </c>
      <c r="C284" s="18" t="s">
        <v>277</v>
      </c>
      <c r="D284" s="18" t="s">
        <v>267</v>
      </c>
      <c r="E284" s="18"/>
      <c r="F284" s="19">
        <f t="shared" si="67"/>
        <v>1400000</v>
      </c>
      <c r="G284" s="19">
        <f t="shared" si="67"/>
        <v>-1000000</v>
      </c>
      <c r="H284" s="19">
        <f t="shared" si="67"/>
        <v>400000</v>
      </c>
      <c r="I284" s="20">
        <f t="shared" si="66"/>
        <v>2400000</v>
      </c>
      <c r="J284" s="13">
        <v>1400000</v>
      </c>
      <c r="K284" s="20">
        <f t="shared" si="62"/>
        <v>-1000000</v>
      </c>
      <c r="M284" s="20">
        <f t="shared" si="63"/>
        <v>400000</v>
      </c>
      <c r="N284" s="20">
        <f t="shared" si="64"/>
        <v>0</v>
      </c>
      <c r="O284" s="20">
        <f t="shared" si="65"/>
        <v>-2000000</v>
      </c>
    </row>
    <row r="285" spans="1:15" ht="25.5">
      <c r="A285" s="17" t="s">
        <v>278</v>
      </c>
      <c r="B285" s="18" t="s">
        <v>8</v>
      </c>
      <c r="C285" s="18" t="s">
        <v>277</v>
      </c>
      <c r="D285" s="18" t="s">
        <v>279</v>
      </c>
      <c r="E285" s="18"/>
      <c r="F285" s="19">
        <f>F286+F289</f>
        <v>1400000</v>
      </c>
      <c r="G285" s="19">
        <f>G286+G289</f>
        <v>-1000000</v>
      </c>
      <c r="H285" s="19">
        <f>H286+H289</f>
        <v>400000</v>
      </c>
      <c r="I285" s="20">
        <f t="shared" si="66"/>
        <v>2400000</v>
      </c>
      <c r="J285" s="13">
        <v>1400000</v>
      </c>
      <c r="K285" s="20">
        <f t="shared" si="62"/>
        <v>-1000000</v>
      </c>
      <c r="M285" s="20">
        <f t="shared" si="63"/>
        <v>400000</v>
      </c>
      <c r="N285" s="20">
        <f t="shared" si="64"/>
        <v>0</v>
      </c>
      <c r="O285" s="20">
        <f t="shared" si="65"/>
        <v>-2000000</v>
      </c>
    </row>
    <row r="286" spans="1:15" ht="25.5">
      <c r="A286" s="17" t="s">
        <v>280</v>
      </c>
      <c r="B286" s="18" t="s">
        <v>8</v>
      </c>
      <c r="C286" s="18" t="s">
        <v>277</v>
      </c>
      <c r="D286" s="18" t="s">
        <v>281</v>
      </c>
      <c r="E286" s="18"/>
      <c r="F286" s="19">
        <f aca="true" t="shared" si="68" ref="F286:H287">F287</f>
        <v>400000</v>
      </c>
      <c r="G286" s="19">
        <f t="shared" si="68"/>
        <v>0</v>
      </c>
      <c r="H286" s="19">
        <f t="shared" si="68"/>
        <v>400000</v>
      </c>
      <c r="I286" s="20">
        <f t="shared" si="66"/>
        <v>400000</v>
      </c>
      <c r="J286" s="13">
        <v>400000</v>
      </c>
      <c r="K286" s="20">
        <f t="shared" si="62"/>
        <v>0</v>
      </c>
      <c r="M286" s="20">
        <f t="shared" si="63"/>
        <v>400000</v>
      </c>
      <c r="N286" s="20">
        <f t="shared" si="64"/>
        <v>0</v>
      </c>
      <c r="O286" s="20">
        <f t="shared" si="65"/>
        <v>0</v>
      </c>
    </row>
    <row r="287" spans="1:15" ht="12.75">
      <c r="A287" s="17" t="s">
        <v>27</v>
      </c>
      <c r="B287" s="18" t="s">
        <v>8</v>
      </c>
      <c r="C287" s="18" t="s">
        <v>277</v>
      </c>
      <c r="D287" s="18" t="s">
        <v>281</v>
      </c>
      <c r="E287" s="18" t="s">
        <v>28</v>
      </c>
      <c r="F287" s="19">
        <f t="shared" si="68"/>
        <v>400000</v>
      </c>
      <c r="G287" s="19">
        <f t="shared" si="68"/>
        <v>0</v>
      </c>
      <c r="H287" s="19">
        <f t="shared" si="68"/>
        <v>400000</v>
      </c>
      <c r="I287" s="20">
        <f t="shared" si="66"/>
        <v>400000</v>
      </c>
      <c r="J287" s="13">
        <v>400000</v>
      </c>
      <c r="K287" s="20">
        <f t="shared" si="62"/>
        <v>0</v>
      </c>
      <c r="M287" s="20">
        <f t="shared" si="63"/>
        <v>400000</v>
      </c>
      <c r="N287" s="20">
        <f t="shared" si="64"/>
        <v>0</v>
      </c>
      <c r="O287" s="20">
        <f t="shared" si="65"/>
        <v>0</v>
      </c>
    </row>
    <row r="288" spans="1:15" ht="51">
      <c r="A288" s="9" t="s">
        <v>87</v>
      </c>
      <c r="B288" s="11" t="s">
        <v>8</v>
      </c>
      <c r="C288" s="11" t="s">
        <v>277</v>
      </c>
      <c r="D288" s="11" t="s">
        <v>281</v>
      </c>
      <c r="E288" s="11" t="s">
        <v>88</v>
      </c>
      <c r="F288" s="16">
        <v>400000</v>
      </c>
      <c r="G288" s="16"/>
      <c r="H288" s="16">
        <f>F288+G288</f>
        <v>400000</v>
      </c>
      <c r="I288" s="20">
        <f t="shared" si="66"/>
        <v>400000</v>
      </c>
      <c r="J288" s="13">
        <v>400000</v>
      </c>
      <c r="K288" s="20">
        <f t="shared" si="62"/>
        <v>0</v>
      </c>
      <c r="M288" s="20">
        <f t="shared" si="63"/>
        <v>400000</v>
      </c>
      <c r="N288" s="20">
        <f t="shared" si="64"/>
        <v>0</v>
      </c>
      <c r="O288" s="20">
        <f t="shared" si="65"/>
        <v>0</v>
      </c>
    </row>
    <row r="289" spans="1:15" ht="25.5">
      <c r="A289" s="17" t="s">
        <v>282</v>
      </c>
      <c r="B289" s="18" t="s">
        <v>8</v>
      </c>
      <c r="C289" s="18" t="s">
        <v>277</v>
      </c>
      <c r="D289" s="18" t="s">
        <v>283</v>
      </c>
      <c r="E289" s="18"/>
      <c r="F289" s="19">
        <f aca="true" t="shared" si="69" ref="F289:H290">F290</f>
        <v>1000000</v>
      </c>
      <c r="G289" s="19">
        <f t="shared" si="69"/>
        <v>-1000000</v>
      </c>
      <c r="H289" s="19">
        <f t="shared" si="69"/>
        <v>0</v>
      </c>
      <c r="I289" s="20">
        <f t="shared" si="66"/>
        <v>2000000</v>
      </c>
      <c r="J289" s="13">
        <v>1000000</v>
      </c>
      <c r="K289" s="20">
        <f t="shared" si="62"/>
        <v>-1000000</v>
      </c>
      <c r="M289" s="20">
        <f t="shared" si="63"/>
        <v>0</v>
      </c>
      <c r="N289" s="20">
        <f t="shared" si="64"/>
        <v>0</v>
      </c>
      <c r="O289" s="20">
        <f t="shared" si="65"/>
        <v>-2000000</v>
      </c>
    </row>
    <row r="290" spans="1:15" ht="12.75">
      <c r="A290" s="17" t="s">
        <v>153</v>
      </c>
      <c r="B290" s="18" t="s">
        <v>8</v>
      </c>
      <c r="C290" s="18" t="s">
        <v>277</v>
      </c>
      <c r="D290" s="18" t="s">
        <v>283</v>
      </c>
      <c r="E290" s="18" t="s">
        <v>154</v>
      </c>
      <c r="F290" s="19">
        <f t="shared" si="69"/>
        <v>1000000</v>
      </c>
      <c r="G290" s="19">
        <f t="shared" si="69"/>
        <v>-1000000</v>
      </c>
      <c r="H290" s="19">
        <f t="shared" si="69"/>
        <v>0</v>
      </c>
      <c r="I290" s="20">
        <f t="shared" si="66"/>
        <v>2000000</v>
      </c>
      <c r="J290" s="13">
        <v>1000000</v>
      </c>
      <c r="K290" s="20">
        <f t="shared" si="62"/>
        <v>-1000000</v>
      </c>
      <c r="M290" s="20">
        <f t="shared" si="63"/>
        <v>0</v>
      </c>
      <c r="N290" s="20">
        <f t="shared" si="64"/>
        <v>0</v>
      </c>
      <c r="O290" s="20">
        <f t="shared" si="65"/>
        <v>-2000000</v>
      </c>
    </row>
    <row r="291" spans="1:15" ht="12.75">
      <c r="A291" s="9" t="s">
        <v>155</v>
      </c>
      <c r="B291" s="11" t="s">
        <v>8</v>
      </c>
      <c r="C291" s="11" t="s">
        <v>277</v>
      </c>
      <c r="D291" s="11" t="s">
        <v>283</v>
      </c>
      <c r="E291" s="11" t="s">
        <v>156</v>
      </c>
      <c r="F291" s="16">
        <v>1000000</v>
      </c>
      <c r="G291" s="16">
        <v>-1000000</v>
      </c>
      <c r="H291" s="16">
        <f>F291+G291</f>
        <v>0</v>
      </c>
      <c r="I291" s="20">
        <f t="shared" si="66"/>
        <v>2000000</v>
      </c>
      <c r="J291" s="13">
        <v>1000000</v>
      </c>
      <c r="K291" s="20">
        <f t="shared" si="62"/>
        <v>-1000000</v>
      </c>
      <c r="M291" s="20">
        <f t="shared" si="63"/>
        <v>0</v>
      </c>
      <c r="N291" s="20">
        <f t="shared" si="64"/>
        <v>0</v>
      </c>
      <c r="O291" s="20">
        <f t="shared" si="65"/>
        <v>-2000000</v>
      </c>
    </row>
    <row r="292" spans="1:15" ht="12.75">
      <c r="A292" s="32" t="s">
        <v>339</v>
      </c>
      <c r="B292" s="33" t="s">
        <v>8</v>
      </c>
      <c r="C292" s="33" t="s">
        <v>338</v>
      </c>
      <c r="D292" s="33"/>
      <c r="E292" s="33"/>
      <c r="F292" s="22">
        <f>F293</f>
        <v>0</v>
      </c>
      <c r="G292" s="22">
        <f aca="true" t="shared" si="70" ref="G292:H296">G293</f>
        <v>1000000</v>
      </c>
      <c r="H292" s="22">
        <f t="shared" si="70"/>
        <v>1000000</v>
      </c>
      <c r="I292" s="20"/>
      <c r="J292" s="13"/>
      <c r="K292" s="20"/>
      <c r="M292" s="20"/>
      <c r="N292" s="20"/>
      <c r="O292" s="20"/>
    </row>
    <row r="293" spans="1:15" ht="38.25">
      <c r="A293" s="32" t="s">
        <v>266</v>
      </c>
      <c r="B293" s="33" t="s">
        <v>8</v>
      </c>
      <c r="C293" s="33" t="s">
        <v>338</v>
      </c>
      <c r="D293" s="33" t="s">
        <v>267</v>
      </c>
      <c r="E293" s="33"/>
      <c r="F293" s="22">
        <f>F294</f>
        <v>0</v>
      </c>
      <c r="G293" s="22">
        <f t="shared" si="70"/>
        <v>1000000</v>
      </c>
      <c r="H293" s="22">
        <f t="shared" si="70"/>
        <v>1000000</v>
      </c>
      <c r="I293" s="20"/>
      <c r="J293" s="13"/>
      <c r="K293" s="20"/>
      <c r="M293" s="20"/>
      <c r="N293" s="20"/>
      <c r="O293" s="20"/>
    </row>
    <row r="294" spans="1:15" ht="25.5" customHeight="1">
      <c r="A294" s="32" t="s">
        <v>278</v>
      </c>
      <c r="B294" s="33" t="s">
        <v>8</v>
      </c>
      <c r="C294" s="33" t="s">
        <v>338</v>
      </c>
      <c r="D294" s="33" t="s">
        <v>279</v>
      </c>
      <c r="E294" s="33"/>
      <c r="F294" s="22">
        <f>F295</f>
        <v>0</v>
      </c>
      <c r="G294" s="22">
        <f t="shared" si="70"/>
        <v>1000000</v>
      </c>
      <c r="H294" s="22">
        <f t="shared" si="70"/>
        <v>1000000</v>
      </c>
      <c r="I294" s="20"/>
      <c r="J294" s="13"/>
      <c r="K294" s="20"/>
      <c r="M294" s="20"/>
      <c r="N294" s="20"/>
      <c r="O294" s="20"/>
    </row>
    <row r="295" spans="1:15" ht="25.5">
      <c r="A295" s="32" t="s">
        <v>282</v>
      </c>
      <c r="B295" s="33" t="s">
        <v>8</v>
      </c>
      <c r="C295" s="33" t="s">
        <v>338</v>
      </c>
      <c r="D295" s="33" t="s">
        <v>283</v>
      </c>
      <c r="E295" s="33"/>
      <c r="F295" s="22">
        <f>F296</f>
        <v>0</v>
      </c>
      <c r="G295" s="22">
        <f t="shared" si="70"/>
        <v>1000000</v>
      </c>
      <c r="H295" s="22">
        <f t="shared" si="70"/>
        <v>1000000</v>
      </c>
      <c r="I295" s="20"/>
      <c r="J295" s="13"/>
      <c r="K295" s="20"/>
      <c r="M295" s="20"/>
      <c r="N295" s="20"/>
      <c r="O295" s="20"/>
    </row>
    <row r="296" spans="1:15" ht="12.75">
      <c r="A296" s="32" t="s">
        <v>153</v>
      </c>
      <c r="B296" s="33" t="s">
        <v>8</v>
      </c>
      <c r="C296" s="33" t="s">
        <v>338</v>
      </c>
      <c r="D296" s="33" t="s">
        <v>283</v>
      </c>
      <c r="E296" s="33" t="s">
        <v>154</v>
      </c>
      <c r="F296" s="22">
        <f>F297</f>
        <v>0</v>
      </c>
      <c r="G296" s="22">
        <f t="shared" si="70"/>
        <v>1000000</v>
      </c>
      <c r="H296" s="22">
        <f t="shared" si="70"/>
        <v>1000000</v>
      </c>
      <c r="I296" s="20"/>
      <c r="J296" s="13"/>
      <c r="K296" s="20"/>
      <c r="M296" s="20"/>
      <c r="N296" s="20"/>
      <c r="O296" s="20"/>
    </row>
    <row r="297" spans="1:15" ht="12.75">
      <c r="A297" s="35" t="s">
        <v>155</v>
      </c>
      <c r="B297" s="34" t="s">
        <v>8</v>
      </c>
      <c r="C297" s="34" t="s">
        <v>338</v>
      </c>
      <c r="D297" s="34" t="s">
        <v>283</v>
      </c>
      <c r="E297" s="34" t="s">
        <v>156</v>
      </c>
      <c r="F297" s="16"/>
      <c r="G297" s="16">
        <v>1000000</v>
      </c>
      <c r="H297" s="16">
        <f>F297+G297</f>
        <v>1000000</v>
      </c>
      <c r="I297" s="20"/>
      <c r="J297" s="13"/>
      <c r="K297" s="20"/>
      <c r="M297" s="20"/>
      <c r="N297" s="20"/>
      <c r="O297" s="20"/>
    </row>
    <row r="298" spans="1:15" ht="12.75">
      <c r="A298" s="17" t="s">
        <v>284</v>
      </c>
      <c r="B298" s="18" t="s">
        <v>8</v>
      </c>
      <c r="C298" s="18" t="s">
        <v>285</v>
      </c>
      <c r="D298" s="18"/>
      <c r="E298" s="18"/>
      <c r="F298" s="19">
        <f>F299</f>
        <v>1468000</v>
      </c>
      <c r="G298" s="19">
        <f>G299</f>
        <v>0</v>
      </c>
      <c r="H298" s="19">
        <f>H299</f>
        <v>1468000</v>
      </c>
      <c r="I298" s="20">
        <f t="shared" si="66"/>
        <v>1468000</v>
      </c>
      <c r="J298" s="13">
        <v>1468000</v>
      </c>
      <c r="K298" s="20">
        <f t="shared" si="62"/>
        <v>0</v>
      </c>
      <c r="M298" s="20">
        <f t="shared" si="63"/>
        <v>1468000</v>
      </c>
      <c r="N298" s="20">
        <f t="shared" si="64"/>
        <v>0</v>
      </c>
      <c r="O298" s="20">
        <f t="shared" si="65"/>
        <v>0</v>
      </c>
    </row>
    <row r="299" spans="1:15" ht="38.25">
      <c r="A299" s="17" t="s">
        <v>266</v>
      </c>
      <c r="B299" s="18" t="s">
        <v>8</v>
      </c>
      <c r="C299" s="18" t="s">
        <v>285</v>
      </c>
      <c r="D299" s="18" t="s">
        <v>267</v>
      </c>
      <c r="E299" s="18"/>
      <c r="F299" s="19">
        <f>F300+F310</f>
        <v>1468000</v>
      </c>
      <c r="G299" s="19">
        <f>G300+G310</f>
        <v>0</v>
      </c>
      <c r="H299" s="19">
        <f>H300+H310</f>
        <v>1468000</v>
      </c>
      <c r="I299" s="20">
        <f t="shared" si="66"/>
        <v>1468000</v>
      </c>
      <c r="J299" s="13">
        <v>1468000</v>
      </c>
      <c r="K299" s="20">
        <f t="shared" si="62"/>
        <v>0</v>
      </c>
      <c r="M299" s="20">
        <f t="shared" si="63"/>
        <v>1468000</v>
      </c>
      <c r="N299" s="20">
        <f t="shared" si="64"/>
        <v>0</v>
      </c>
      <c r="O299" s="20">
        <f t="shared" si="65"/>
        <v>0</v>
      </c>
    </row>
    <row r="300" spans="1:15" ht="25.5">
      <c r="A300" s="17" t="s">
        <v>278</v>
      </c>
      <c r="B300" s="18" t="s">
        <v>8</v>
      </c>
      <c r="C300" s="18" t="s">
        <v>285</v>
      </c>
      <c r="D300" s="18" t="s">
        <v>279</v>
      </c>
      <c r="E300" s="18"/>
      <c r="F300" s="19">
        <f>F301+F306</f>
        <v>1180000</v>
      </c>
      <c r="G300" s="19">
        <f>G301+G306</f>
        <v>0</v>
      </c>
      <c r="H300" s="19">
        <f>H301+H306</f>
        <v>1180000</v>
      </c>
      <c r="I300" s="20">
        <f t="shared" si="66"/>
        <v>1180000</v>
      </c>
      <c r="J300" s="13">
        <v>1180000</v>
      </c>
      <c r="K300" s="20">
        <f t="shared" si="62"/>
        <v>0</v>
      </c>
      <c r="M300" s="20">
        <f t="shared" si="63"/>
        <v>1180000</v>
      </c>
      <c r="N300" s="20">
        <f t="shared" si="64"/>
        <v>0</v>
      </c>
      <c r="O300" s="20">
        <f t="shared" si="65"/>
        <v>0</v>
      </c>
    </row>
    <row r="301" spans="1:15" ht="12.75">
      <c r="A301" s="17" t="s">
        <v>286</v>
      </c>
      <c r="B301" s="18" t="s">
        <v>8</v>
      </c>
      <c r="C301" s="18" t="s">
        <v>285</v>
      </c>
      <c r="D301" s="18" t="s">
        <v>287</v>
      </c>
      <c r="E301" s="18"/>
      <c r="F301" s="19">
        <f>F302+F304</f>
        <v>820000</v>
      </c>
      <c r="G301" s="19">
        <f>G302+G304</f>
        <v>0</v>
      </c>
      <c r="H301" s="19">
        <f>H302+H304</f>
        <v>820000</v>
      </c>
      <c r="I301" s="20">
        <f t="shared" si="66"/>
        <v>820000</v>
      </c>
      <c r="J301" s="13">
        <v>820000</v>
      </c>
      <c r="K301" s="20">
        <f t="shared" si="62"/>
        <v>0</v>
      </c>
      <c r="M301" s="20">
        <f t="shared" si="63"/>
        <v>820000</v>
      </c>
      <c r="N301" s="20">
        <f t="shared" si="64"/>
        <v>0</v>
      </c>
      <c r="O301" s="20">
        <f t="shared" si="65"/>
        <v>0</v>
      </c>
    </row>
    <row r="302" spans="1:15" ht="12.75">
      <c r="A302" s="17" t="s">
        <v>272</v>
      </c>
      <c r="B302" s="18" t="s">
        <v>8</v>
      </c>
      <c r="C302" s="18" t="s">
        <v>285</v>
      </c>
      <c r="D302" s="18" t="s">
        <v>287</v>
      </c>
      <c r="E302" s="18" t="s">
        <v>273</v>
      </c>
      <c r="F302" s="19">
        <f>F303</f>
        <v>100000</v>
      </c>
      <c r="G302" s="19">
        <f>G303</f>
        <v>0</v>
      </c>
      <c r="H302" s="19">
        <f>H303</f>
        <v>100000</v>
      </c>
      <c r="I302" s="20">
        <f t="shared" si="66"/>
        <v>100000</v>
      </c>
      <c r="J302" s="13">
        <v>100000</v>
      </c>
      <c r="K302" s="20">
        <f t="shared" si="62"/>
        <v>0</v>
      </c>
      <c r="M302" s="20">
        <f t="shared" si="63"/>
        <v>100000</v>
      </c>
      <c r="N302" s="20">
        <f t="shared" si="64"/>
        <v>0</v>
      </c>
      <c r="O302" s="20">
        <f t="shared" si="65"/>
        <v>0</v>
      </c>
    </row>
    <row r="303" spans="1:15" ht="25.5">
      <c r="A303" s="9" t="s">
        <v>288</v>
      </c>
      <c r="B303" s="11" t="s">
        <v>8</v>
      </c>
      <c r="C303" s="11" t="s">
        <v>285</v>
      </c>
      <c r="D303" s="11" t="s">
        <v>287</v>
      </c>
      <c r="E303" s="11" t="s">
        <v>289</v>
      </c>
      <c r="F303" s="16">
        <v>100000</v>
      </c>
      <c r="G303" s="16"/>
      <c r="H303" s="16">
        <f>F303+G303</f>
        <v>100000</v>
      </c>
      <c r="I303" s="20">
        <f t="shared" si="66"/>
        <v>100000</v>
      </c>
      <c r="J303" s="13">
        <v>100000</v>
      </c>
      <c r="K303" s="20">
        <f t="shared" si="62"/>
        <v>0</v>
      </c>
      <c r="M303" s="20">
        <f t="shared" si="63"/>
        <v>100000</v>
      </c>
      <c r="N303" s="20">
        <f t="shared" si="64"/>
        <v>0</v>
      </c>
      <c r="O303" s="20">
        <f t="shared" si="65"/>
        <v>0</v>
      </c>
    </row>
    <row r="304" spans="1:15" ht="25.5">
      <c r="A304" s="17" t="s">
        <v>61</v>
      </c>
      <c r="B304" s="18" t="s">
        <v>8</v>
      </c>
      <c r="C304" s="18" t="s">
        <v>285</v>
      </c>
      <c r="D304" s="18" t="s">
        <v>287</v>
      </c>
      <c r="E304" s="18" t="s">
        <v>62</v>
      </c>
      <c r="F304" s="19">
        <f>F305</f>
        <v>720000</v>
      </c>
      <c r="G304" s="19">
        <f>G305</f>
        <v>0</v>
      </c>
      <c r="H304" s="19">
        <f>H305</f>
        <v>720000</v>
      </c>
      <c r="I304" s="20">
        <f t="shared" si="66"/>
        <v>720000</v>
      </c>
      <c r="J304" s="13">
        <v>720000</v>
      </c>
      <c r="K304" s="20">
        <f t="shared" si="62"/>
        <v>0</v>
      </c>
      <c r="M304" s="20">
        <f t="shared" si="63"/>
        <v>720000</v>
      </c>
      <c r="N304" s="20">
        <f t="shared" si="64"/>
        <v>0</v>
      </c>
      <c r="O304" s="20">
        <f t="shared" si="65"/>
        <v>0</v>
      </c>
    </row>
    <row r="305" spans="1:15" ht="51">
      <c r="A305" s="9" t="s">
        <v>63</v>
      </c>
      <c r="B305" s="11" t="s">
        <v>8</v>
      </c>
      <c r="C305" s="11" t="s">
        <v>285</v>
      </c>
      <c r="D305" s="11" t="s">
        <v>287</v>
      </c>
      <c r="E305" s="11" t="s">
        <v>64</v>
      </c>
      <c r="F305" s="16">
        <v>720000</v>
      </c>
      <c r="G305" s="16"/>
      <c r="H305" s="16">
        <f>F305+G305</f>
        <v>720000</v>
      </c>
      <c r="I305" s="20">
        <f t="shared" si="66"/>
        <v>720000</v>
      </c>
      <c r="J305" s="13">
        <v>720000</v>
      </c>
      <c r="K305" s="20">
        <f t="shared" si="62"/>
        <v>0</v>
      </c>
      <c r="M305" s="20">
        <f t="shared" si="63"/>
        <v>720000</v>
      </c>
      <c r="N305" s="20">
        <f t="shared" si="64"/>
        <v>0</v>
      </c>
      <c r="O305" s="20">
        <f t="shared" si="65"/>
        <v>0</v>
      </c>
    </row>
    <row r="306" spans="1:15" ht="76.5">
      <c r="A306" s="17" t="s">
        <v>290</v>
      </c>
      <c r="B306" s="18" t="s">
        <v>8</v>
      </c>
      <c r="C306" s="18" t="s">
        <v>285</v>
      </c>
      <c r="D306" s="18" t="s">
        <v>291</v>
      </c>
      <c r="E306" s="18"/>
      <c r="F306" s="19">
        <f>F307</f>
        <v>360000</v>
      </c>
      <c r="G306" s="19">
        <f>G307</f>
        <v>0</v>
      </c>
      <c r="H306" s="19">
        <f>H307</f>
        <v>360000</v>
      </c>
      <c r="I306" s="20">
        <f t="shared" si="66"/>
        <v>360000</v>
      </c>
      <c r="J306" s="19">
        <v>360000</v>
      </c>
      <c r="K306" s="20">
        <f t="shared" si="62"/>
        <v>0</v>
      </c>
      <c r="M306" s="20">
        <f t="shared" si="63"/>
        <v>360000</v>
      </c>
      <c r="N306" s="20">
        <f t="shared" si="64"/>
        <v>0</v>
      </c>
      <c r="O306" s="20">
        <f t="shared" si="65"/>
        <v>0</v>
      </c>
    </row>
    <row r="307" spans="1:15" ht="12.75">
      <c r="A307" s="17" t="s">
        <v>272</v>
      </c>
      <c r="B307" s="18" t="s">
        <v>8</v>
      </c>
      <c r="C307" s="18" t="s">
        <v>285</v>
      </c>
      <c r="D307" s="18" t="s">
        <v>291</v>
      </c>
      <c r="E307" s="18" t="s">
        <v>273</v>
      </c>
      <c r="F307" s="19">
        <f>F308+F309</f>
        <v>360000</v>
      </c>
      <c r="G307" s="19">
        <f>G308+G309</f>
        <v>0</v>
      </c>
      <c r="H307" s="19">
        <f>H308+H309</f>
        <v>360000</v>
      </c>
      <c r="I307" s="20">
        <f t="shared" si="66"/>
        <v>360000</v>
      </c>
      <c r="J307" s="19">
        <v>360000</v>
      </c>
      <c r="K307" s="20">
        <f t="shared" si="62"/>
        <v>0</v>
      </c>
      <c r="M307" s="20">
        <f t="shared" si="63"/>
        <v>360000</v>
      </c>
      <c r="N307" s="20">
        <f t="shared" si="64"/>
        <v>0</v>
      </c>
      <c r="O307" s="20">
        <f t="shared" si="65"/>
        <v>0</v>
      </c>
    </row>
    <row r="308" spans="1:15" ht="25.5">
      <c r="A308" s="9" t="s">
        <v>288</v>
      </c>
      <c r="B308" s="11" t="s">
        <v>8</v>
      </c>
      <c r="C308" s="11" t="s">
        <v>285</v>
      </c>
      <c r="D308" s="11" t="s">
        <v>291</v>
      </c>
      <c r="E308" s="11" t="s">
        <v>289</v>
      </c>
      <c r="F308" s="16">
        <v>360000</v>
      </c>
      <c r="G308" s="16"/>
      <c r="H308" s="16">
        <f>F308+G308</f>
        <v>360000</v>
      </c>
      <c r="I308" s="20">
        <f t="shared" si="66"/>
        <v>360000</v>
      </c>
      <c r="J308" s="16">
        <v>360000</v>
      </c>
      <c r="K308" s="20">
        <f t="shared" si="62"/>
        <v>0</v>
      </c>
      <c r="M308" s="20">
        <f t="shared" si="63"/>
        <v>360000</v>
      </c>
      <c r="N308" s="20">
        <f t="shared" si="64"/>
        <v>0</v>
      </c>
      <c r="O308" s="20">
        <f t="shared" si="65"/>
        <v>0</v>
      </c>
    </row>
    <row r="309" spans="1:15" ht="27" customHeight="1">
      <c r="A309" s="9" t="s">
        <v>288</v>
      </c>
      <c r="B309" s="11" t="s">
        <v>8</v>
      </c>
      <c r="C309" s="11" t="s">
        <v>285</v>
      </c>
      <c r="D309" s="11" t="s">
        <v>291</v>
      </c>
      <c r="E309" s="11" t="s">
        <v>289</v>
      </c>
      <c r="F309" s="16"/>
      <c r="G309" s="16"/>
      <c r="H309" s="16">
        <f>F309+G309</f>
        <v>0</v>
      </c>
      <c r="I309" s="20"/>
      <c r="J309" s="16"/>
      <c r="K309" s="20">
        <f t="shared" si="62"/>
        <v>0</v>
      </c>
      <c r="M309" s="20">
        <f t="shared" si="63"/>
        <v>0</v>
      </c>
      <c r="N309" s="20">
        <f t="shared" si="64"/>
        <v>0</v>
      </c>
      <c r="O309" s="20">
        <f t="shared" si="65"/>
        <v>0</v>
      </c>
    </row>
    <row r="310" spans="1:15" ht="25.5">
      <c r="A310" s="17" t="s">
        <v>268</v>
      </c>
      <c r="B310" s="18" t="s">
        <v>8</v>
      </c>
      <c r="C310" s="18" t="s">
        <v>285</v>
      </c>
      <c r="D310" s="18" t="s">
        <v>269</v>
      </c>
      <c r="E310" s="18"/>
      <c r="F310" s="19">
        <f aca="true" t="shared" si="71" ref="F310:H312">F311</f>
        <v>288000</v>
      </c>
      <c r="G310" s="19">
        <f t="shared" si="71"/>
        <v>0</v>
      </c>
      <c r="H310" s="19">
        <f t="shared" si="71"/>
        <v>288000</v>
      </c>
      <c r="I310" s="20">
        <f t="shared" si="66"/>
        <v>288000</v>
      </c>
      <c r="J310" s="19">
        <v>288000</v>
      </c>
      <c r="K310" s="20">
        <f t="shared" si="62"/>
        <v>0</v>
      </c>
      <c r="M310" s="20">
        <f t="shared" si="63"/>
        <v>288000</v>
      </c>
      <c r="N310" s="20">
        <f t="shared" si="64"/>
        <v>0</v>
      </c>
      <c r="O310" s="20">
        <f t="shared" si="65"/>
        <v>0</v>
      </c>
    </row>
    <row r="311" spans="1:15" ht="25.5">
      <c r="A311" s="17" t="s">
        <v>292</v>
      </c>
      <c r="B311" s="18" t="s">
        <v>8</v>
      </c>
      <c r="C311" s="18" t="s">
        <v>285</v>
      </c>
      <c r="D311" s="18" t="s">
        <v>293</v>
      </c>
      <c r="E311" s="18"/>
      <c r="F311" s="19">
        <f t="shared" si="71"/>
        <v>288000</v>
      </c>
      <c r="G311" s="19">
        <f t="shared" si="71"/>
        <v>0</v>
      </c>
      <c r="H311" s="19">
        <f t="shared" si="71"/>
        <v>288000</v>
      </c>
      <c r="I311" s="20">
        <f t="shared" si="66"/>
        <v>288000</v>
      </c>
      <c r="J311" s="19">
        <v>288000</v>
      </c>
      <c r="K311" s="20">
        <f t="shared" si="62"/>
        <v>0</v>
      </c>
      <c r="M311" s="20">
        <f t="shared" si="63"/>
        <v>288000</v>
      </c>
      <c r="N311" s="20">
        <f t="shared" si="64"/>
        <v>0</v>
      </c>
      <c r="O311" s="20">
        <f t="shared" si="65"/>
        <v>0</v>
      </c>
    </row>
    <row r="312" spans="1:15" ht="12.75">
      <c r="A312" s="17" t="s">
        <v>272</v>
      </c>
      <c r="B312" s="18" t="s">
        <v>8</v>
      </c>
      <c r="C312" s="18" t="s">
        <v>285</v>
      </c>
      <c r="D312" s="18" t="s">
        <v>293</v>
      </c>
      <c r="E312" s="18" t="s">
        <v>273</v>
      </c>
      <c r="F312" s="19">
        <f t="shared" si="71"/>
        <v>288000</v>
      </c>
      <c r="G312" s="19">
        <f t="shared" si="71"/>
        <v>0</v>
      </c>
      <c r="H312" s="19">
        <f t="shared" si="71"/>
        <v>288000</v>
      </c>
      <c r="I312" s="20">
        <f t="shared" si="66"/>
        <v>288000</v>
      </c>
      <c r="J312" s="19">
        <v>288000</v>
      </c>
      <c r="K312" s="20">
        <f t="shared" si="62"/>
        <v>0</v>
      </c>
      <c r="M312" s="20">
        <f t="shared" si="63"/>
        <v>288000</v>
      </c>
      <c r="N312" s="20">
        <f t="shared" si="64"/>
        <v>0</v>
      </c>
      <c r="O312" s="20">
        <f t="shared" si="65"/>
        <v>0</v>
      </c>
    </row>
    <row r="313" spans="1:15" ht="25.5">
      <c r="A313" s="9" t="s">
        <v>294</v>
      </c>
      <c r="B313" s="11" t="s">
        <v>8</v>
      </c>
      <c r="C313" s="11" t="s">
        <v>285</v>
      </c>
      <c r="D313" s="11" t="s">
        <v>293</v>
      </c>
      <c r="E313" s="11" t="s">
        <v>295</v>
      </c>
      <c r="F313" s="16">
        <v>288000</v>
      </c>
      <c r="G313" s="16"/>
      <c r="H313" s="16">
        <f>F313+G313</f>
        <v>288000</v>
      </c>
      <c r="I313" s="20">
        <f t="shared" si="66"/>
        <v>288000</v>
      </c>
      <c r="J313" s="16">
        <v>288000</v>
      </c>
      <c r="K313" s="20">
        <f t="shared" si="62"/>
        <v>0</v>
      </c>
      <c r="M313" s="20">
        <f t="shared" si="63"/>
        <v>288000</v>
      </c>
      <c r="N313" s="20">
        <f t="shared" si="64"/>
        <v>0</v>
      </c>
      <c r="O313" s="20">
        <f t="shared" si="65"/>
        <v>0</v>
      </c>
    </row>
    <row r="314" spans="1:15" ht="12.75">
      <c r="A314" s="17" t="s">
        <v>296</v>
      </c>
      <c r="B314" s="18" t="s">
        <v>8</v>
      </c>
      <c r="C314" s="18" t="s">
        <v>297</v>
      </c>
      <c r="D314" s="18"/>
      <c r="E314" s="18"/>
      <c r="F314" s="19">
        <f>F315</f>
        <v>19674134</v>
      </c>
      <c r="G314" s="19">
        <f>G315</f>
        <v>0</v>
      </c>
      <c r="H314" s="19">
        <f>H315</f>
        <v>19674134</v>
      </c>
      <c r="I314" s="20">
        <f t="shared" si="66"/>
        <v>19674134</v>
      </c>
      <c r="J314" s="19">
        <v>19674134</v>
      </c>
      <c r="K314" s="20">
        <f t="shared" si="62"/>
        <v>0</v>
      </c>
      <c r="M314" s="20">
        <f t="shared" si="63"/>
        <v>19674134</v>
      </c>
      <c r="N314" s="20">
        <f t="shared" si="64"/>
        <v>0</v>
      </c>
      <c r="O314" s="20">
        <f t="shared" si="65"/>
        <v>0</v>
      </c>
    </row>
    <row r="315" spans="1:15" ht="12.75">
      <c r="A315" s="17" t="s">
        <v>298</v>
      </c>
      <c r="B315" s="18" t="s">
        <v>8</v>
      </c>
      <c r="C315" s="18" t="s">
        <v>299</v>
      </c>
      <c r="D315" s="18"/>
      <c r="E315" s="18"/>
      <c r="F315" s="19">
        <f>F316+F324</f>
        <v>19674134</v>
      </c>
      <c r="G315" s="19">
        <f>G316+G324</f>
        <v>0</v>
      </c>
      <c r="H315" s="19">
        <f>H316+H324</f>
        <v>19674134</v>
      </c>
      <c r="I315" s="20">
        <f t="shared" si="66"/>
        <v>19674134</v>
      </c>
      <c r="J315" s="19">
        <v>19674134</v>
      </c>
      <c r="K315" s="20">
        <f t="shared" si="62"/>
        <v>0</v>
      </c>
      <c r="M315" s="20">
        <f t="shared" si="63"/>
        <v>19674134</v>
      </c>
      <c r="N315" s="20">
        <f t="shared" si="64"/>
        <v>0</v>
      </c>
      <c r="O315" s="20">
        <f t="shared" si="65"/>
        <v>0</v>
      </c>
    </row>
    <row r="316" spans="1:15" ht="38.25">
      <c r="A316" s="17" t="s">
        <v>300</v>
      </c>
      <c r="B316" s="18" t="s">
        <v>8</v>
      </c>
      <c r="C316" s="18" t="s">
        <v>299</v>
      </c>
      <c r="D316" s="18" t="s">
        <v>301</v>
      </c>
      <c r="E316" s="18"/>
      <c r="F316" s="19">
        <f>F317</f>
        <v>19174134</v>
      </c>
      <c r="G316" s="19">
        <f>G317</f>
        <v>0</v>
      </c>
      <c r="H316" s="19">
        <f>H317</f>
        <v>19174134</v>
      </c>
      <c r="I316" s="20">
        <f t="shared" si="66"/>
        <v>19174134</v>
      </c>
      <c r="J316" s="19">
        <v>19174134</v>
      </c>
      <c r="K316" s="20">
        <f t="shared" si="62"/>
        <v>0</v>
      </c>
      <c r="M316" s="20">
        <f t="shared" si="63"/>
        <v>19174134</v>
      </c>
      <c r="N316" s="20">
        <f t="shared" si="64"/>
        <v>0</v>
      </c>
      <c r="O316" s="20">
        <f t="shared" si="65"/>
        <v>0</v>
      </c>
    </row>
    <row r="317" spans="1:15" ht="25.5">
      <c r="A317" s="17" t="s">
        <v>302</v>
      </c>
      <c r="B317" s="18" t="s">
        <v>8</v>
      </c>
      <c r="C317" s="18" t="s">
        <v>299</v>
      </c>
      <c r="D317" s="18" t="s">
        <v>303</v>
      </c>
      <c r="E317" s="18"/>
      <c r="F317" s="19">
        <f>F318+F321</f>
        <v>19174134</v>
      </c>
      <c r="G317" s="19">
        <f>G318+G321</f>
        <v>0</v>
      </c>
      <c r="H317" s="19">
        <f>H318+H321</f>
        <v>19174134</v>
      </c>
      <c r="I317" s="20">
        <f t="shared" si="66"/>
        <v>19174134</v>
      </c>
      <c r="J317" s="19">
        <v>19174134</v>
      </c>
      <c r="K317" s="20">
        <f t="shared" si="62"/>
        <v>0</v>
      </c>
      <c r="M317" s="20">
        <f t="shared" si="63"/>
        <v>19174134</v>
      </c>
      <c r="N317" s="20">
        <f t="shared" si="64"/>
        <v>0</v>
      </c>
      <c r="O317" s="20">
        <f t="shared" si="65"/>
        <v>0</v>
      </c>
    </row>
    <row r="318" spans="1:15" ht="25.5">
      <c r="A318" s="17" t="s">
        <v>238</v>
      </c>
      <c r="B318" s="18" t="s">
        <v>8</v>
      </c>
      <c r="C318" s="18" t="s">
        <v>299</v>
      </c>
      <c r="D318" s="18" t="s">
        <v>304</v>
      </c>
      <c r="E318" s="18"/>
      <c r="F318" s="19">
        <f aca="true" t="shared" si="72" ref="F318:H319">F319</f>
        <v>5066000</v>
      </c>
      <c r="G318" s="19">
        <f t="shared" si="72"/>
        <v>0</v>
      </c>
      <c r="H318" s="19">
        <f t="shared" si="72"/>
        <v>5066000</v>
      </c>
      <c r="I318" s="20">
        <f t="shared" si="66"/>
        <v>5066000</v>
      </c>
      <c r="J318" s="19">
        <v>5066000</v>
      </c>
      <c r="K318" s="20">
        <f t="shared" si="62"/>
        <v>0</v>
      </c>
      <c r="M318" s="20">
        <f t="shared" si="63"/>
        <v>5066000</v>
      </c>
      <c r="N318" s="20">
        <f t="shared" si="64"/>
        <v>0</v>
      </c>
      <c r="O318" s="20">
        <f t="shared" si="65"/>
        <v>0</v>
      </c>
    </row>
    <row r="319" spans="1:15" ht="25.5">
      <c r="A319" s="17" t="s">
        <v>61</v>
      </c>
      <c r="B319" s="18" t="s">
        <v>8</v>
      </c>
      <c r="C319" s="18" t="s">
        <v>299</v>
      </c>
      <c r="D319" s="18" t="s">
        <v>304</v>
      </c>
      <c r="E319" s="18" t="s">
        <v>62</v>
      </c>
      <c r="F319" s="19">
        <f t="shared" si="72"/>
        <v>5066000</v>
      </c>
      <c r="G319" s="19">
        <f t="shared" si="72"/>
        <v>0</v>
      </c>
      <c r="H319" s="19">
        <f t="shared" si="72"/>
        <v>5066000</v>
      </c>
      <c r="I319" s="20">
        <f t="shared" si="66"/>
        <v>5066000</v>
      </c>
      <c r="J319" s="19">
        <v>5066000</v>
      </c>
      <c r="K319" s="20">
        <f t="shared" si="62"/>
        <v>0</v>
      </c>
      <c r="M319" s="20">
        <f t="shared" si="63"/>
        <v>5066000</v>
      </c>
      <c r="N319" s="20">
        <f t="shared" si="64"/>
        <v>0</v>
      </c>
      <c r="O319" s="20">
        <f t="shared" si="65"/>
        <v>0</v>
      </c>
    </row>
    <row r="320" spans="1:15" ht="12.75">
      <c r="A320" s="9" t="s">
        <v>133</v>
      </c>
      <c r="B320" s="11" t="s">
        <v>8</v>
      </c>
      <c r="C320" s="11" t="s">
        <v>299</v>
      </c>
      <c r="D320" s="11" t="s">
        <v>304</v>
      </c>
      <c r="E320" s="11" t="s">
        <v>134</v>
      </c>
      <c r="F320" s="16">
        <v>5066000</v>
      </c>
      <c r="G320" s="16"/>
      <c r="H320" s="16">
        <f>F320+G320</f>
        <v>5066000</v>
      </c>
      <c r="I320" s="20">
        <f t="shared" si="66"/>
        <v>5066000</v>
      </c>
      <c r="J320" s="16">
        <v>5066000</v>
      </c>
      <c r="K320" s="20">
        <f t="shared" si="62"/>
        <v>0</v>
      </c>
      <c r="M320" s="20">
        <f t="shared" si="63"/>
        <v>5066000</v>
      </c>
      <c r="N320" s="20">
        <f t="shared" si="64"/>
        <v>0</v>
      </c>
      <c r="O320" s="20">
        <f t="shared" si="65"/>
        <v>0</v>
      </c>
    </row>
    <row r="321" spans="1:15" ht="25.5">
      <c r="A321" s="17" t="s">
        <v>305</v>
      </c>
      <c r="B321" s="18" t="s">
        <v>8</v>
      </c>
      <c r="C321" s="18" t="s">
        <v>299</v>
      </c>
      <c r="D321" s="18" t="s">
        <v>306</v>
      </c>
      <c r="E321" s="18"/>
      <c r="F321" s="19">
        <f aca="true" t="shared" si="73" ref="F321:H322">F322</f>
        <v>14108134</v>
      </c>
      <c r="G321" s="19">
        <f t="shared" si="73"/>
        <v>0</v>
      </c>
      <c r="H321" s="19">
        <f t="shared" si="73"/>
        <v>14108134</v>
      </c>
      <c r="I321" s="20">
        <f t="shared" si="66"/>
        <v>14108134</v>
      </c>
      <c r="J321" s="19">
        <v>14108134</v>
      </c>
      <c r="K321" s="20">
        <f t="shared" si="62"/>
        <v>0</v>
      </c>
      <c r="M321" s="20">
        <f t="shared" si="63"/>
        <v>14108134</v>
      </c>
      <c r="N321" s="20">
        <f t="shared" si="64"/>
        <v>0</v>
      </c>
      <c r="O321" s="20">
        <f t="shared" si="65"/>
        <v>0</v>
      </c>
    </row>
    <row r="322" spans="1:15" ht="12.75">
      <c r="A322" s="17" t="s">
        <v>27</v>
      </c>
      <c r="B322" s="18" t="s">
        <v>8</v>
      </c>
      <c r="C322" s="18" t="s">
        <v>299</v>
      </c>
      <c r="D322" s="18" t="s">
        <v>306</v>
      </c>
      <c r="E322" s="18" t="s">
        <v>28</v>
      </c>
      <c r="F322" s="19">
        <f t="shared" si="73"/>
        <v>14108134</v>
      </c>
      <c r="G322" s="19">
        <f t="shared" si="73"/>
        <v>0</v>
      </c>
      <c r="H322" s="19">
        <f t="shared" si="73"/>
        <v>14108134</v>
      </c>
      <c r="I322" s="20">
        <f t="shared" si="66"/>
        <v>14108134</v>
      </c>
      <c r="J322" s="19">
        <v>14108134</v>
      </c>
      <c r="K322" s="20">
        <f t="shared" si="62"/>
        <v>0</v>
      </c>
      <c r="M322" s="20">
        <f t="shared" si="63"/>
        <v>14108134</v>
      </c>
      <c r="N322" s="20">
        <f t="shared" si="64"/>
        <v>0</v>
      </c>
      <c r="O322" s="20">
        <f t="shared" si="65"/>
        <v>0</v>
      </c>
    </row>
    <row r="323" spans="1:15" ht="51">
      <c r="A323" s="9" t="s">
        <v>87</v>
      </c>
      <c r="B323" s="11" t="s">
        <v>8</v>
      </c>
      <c r="C323" s="11" t="s">
        <v>299</v>
      </c>
      <c r="D323" s="11" t="s">
        <v>306</v>
      </c>
      <c r="E323" s="11" t="s">
        <v>88</v>
      </c>
      <c r="F323" s="16">
        <v>14108134</v>
      </c>
      <c r="G323" s="16"/>
      <c r="H323" s="16">
        <f>F323+G323</f>
        <v>14108134</v>
      </c>
      <c r="I323" s="20">
        <f t="shared" si="66"/>
        <v>14108134</v>
      </c>
      <c r="J323" s="16">
        <v>14108134</v>
      </c>
      <c r="K323" s="20">
        <f t="shared" si="62"/>
        <v>0</v>
      </c>
      <c r="M323" s="20">
        <f t="shared" si="63"/>
        <v>14108134</v>
      </c>
      <c r="N323" s="20">
        <f t="shared" si="64"/>
        <v>0</v>
      </c>
      <c r="O323" s="20">
        <f t="shared" si="65"/>
        <v>0</v>
      </c>
    </row>
    <row r="324" spans="1:15" ht="63.75">
      <c r="A324" s="17" t="s">
        <v>13</v>
      </c>
      <c r="B324" s="18" t="s">
        <v>8</v>
      </c>
      <c r="C324" s="18" t="s">
        <v>299</v>
      </c>
      <c r="D324" s="18" t="s">
        <v>14</v>
      </c>
      <c r="E324" s="18"/>
      <c r="F324" s="19">
        <f aca="true" t="shared" si="74" ref="F324:H327">F325</f>
        <v>500000</v>
      </c>
      <c r="G324" s="19">
        <f t="shared" si="74"/>
        <v>0</v>
      </c>
      <c r="H324" s="19">
        <f t="shared" si="74"/>
        <v>500000</v>
      </c>
      <c r="I324" s="20">
        <f t="shared" si="66"/>
        <v>500000</v>
      </c>
      <c r="J324" s="19">
        <v>500000</v>
      </c>
      <c r="K324" s="20">
        <f t="shared" si="62"/>
        <v>0</v>
      </c>
      <c r="M324" s="20">
        <f t="shared" si="63"/>
        <v>500000</v>
      </c>
      <c r="N324" s="20">
        <f t="shared" si="64"/>
        <v>0</v>
      </c>
      <c r="O324" s="20">
        <f t="shared" si="65"/>
        <v>0</v>
      </c>
    </row>
    <row r="325" spans="1:15" ht="25.5">
      <c r="A325" s="17" t="s">
        <v>307</v>
      </c>
      <c r="B325" s="18" t="s">
        <v>8</v>
      </c>
      <c r="C325" s="18" t="s">
        <v>299</v>
      </c>
      <c r="D325" s="18" t="s">
        <v>308</v>
      </c>
      <c r="E325" s="18"/>
      <c r="F325" s="19">
        <f t="shared" si="74"/>
        <v>500000</v>
      </c>
      <c r="G325" s="19">
        <f t="shared" si="74"/>
        <v>0</v>
      </c>
      <c r="H325" s="19">
        <f t="shared" si="74"/>
        <v>500000</v>
      </c>
      <c r="I325" s="20">
        <f t="shared" si="66"/>
        <v>500000</v>
      </c>
      <c r="J325" s="19">
        <v>500000</v>
      </c>
      <c r="K325" s="20">
        <f t="shared" si="62"/>
        <v>0</v>
      </c>
      <c r="M325" s="20">
        <f t="shared" si="63"/>
        <v>500000</v>
      </c>
      <c r="N325" s="20">
        <f t="shared" si="64"/>
        <v>0</v>
      </c>
      <c r="O325" s="20">
        <f t="shared" si="65"/>
        <v>0</v>
      </c>
    </row>
    <row r="326" spans="1:15" ht="12.75">
      <c r="A326" s="17" t="s">
        <v>309</v>
      </c>
      <c r="B326" s="18" t="s">
        <v>8</v>
      </c>
      <c r="C326" s="18" t="s">
        <v>299</v>
      </c>
      <c r="D326" s="18" t="s">
        <v>310</v>
      </c>
      <c r="E326" s="18"/>
      <c r="F326" s="19">
        <f t="shared" si="74"/>
        <v>500000</v>
      </c>
      <c r="G326" s="19">
        <f t="shared" si="74"/>
        <v>0</v>
      </c>
      <c r="H326" s="19">
        <f t="shared" si="74"/>
        <v>500000</v>
      </c>
      <c r="I326" s="20">
        <f t="shared" si="66"/>
        <v>500000</v>
      </c>
      <c r="J326" s="19">
        <v>500000</v>
      </c>
      <c r="K326" s="20">
        <f t="shared" si="62"/>
        <v>0</v>
      </c>
      <c r="M326" s="20">
        <f t="shared" si="63"/>
        <v>500000</v>
      </c>
      <c r="N326" s="20">
        <f t="shared" si="64"/>
        <v>0</v>
      </c>
      <c r="O326" s="20">
        <f t="shared" si="65"/>
        <v>0</v>
      </c>
    </row>
    <row r="327" spans="1:15" ht="25.5">
      <c r="A327" s="17" t="s">
        <v>61</v>
      </c>
      <c r="B327" s="18" t="s">
        <v>8</v>
      </c>
      <c r="C327" s="18" t="s">
        <v>299</v>
      </c>
      <c r="D327" s="18" t="s">
        <v>310</v>
      </c>
      <c r="E327" s="18" t="s">
        <v>62</v>
      </c>
      <c r="F327" s="19">
        <f t="shared" si="74"/>
        <v>500000</v>
      </c>
      <c r="G327" s="19">
        <f t="shared" si="74"/>
        <v>0</v>
      </c>
      <c r="H327" s="19">
        <f t="shared" si="74"/>
        <v>500000</v>
      </c>
      <c r="I327" s="20">
        <f t="shared" si="66"/>
        <v>500000</v>
      </c>
      <c r="J327" s="19">
        <v>500000</v>
      </c>
      <c r="K327" s="20">
        <f t="shared" si="62"/>
        <v>0</v>
      </c>
      <c r="M327" s="20">
        <f t="shared" si="63"/>
        <v>500000</v>
      </c>
      <c r="N327" s="20">
        <f t="shared" si="64"/>
        <v>0</v>
      </c>
      <c r="O327" s="20">
        <f t="shared" si="65"/>
        <v>0</v>
      </c>
    </row>
    <row r="328" spans="1:15" ht="12.75">
      <c r="A328" s="9" t="s">
        <v>133</v>
      </c>
      <c r="B328" s="11" t="s">
        <v>8</v>
      </c>
      <c r="C328" s="11" t="s">
        <v>299</v>
      </c>
      <c r="D328" s="11" t="s">
        <v>310</v>
      </c>
      <c r="E328" s="11" t="s">
        <v>134</v>
      </c>
      <c r="F328" s="16">
        <v>500000</v>
      </c>
      <c r="G328" s="16"/>
      <c r="H328" s="16">
        <f>F328+G328</f>
        <v>500000</v>
      </c>
      <c r="I328" s="20">
        <f t="shared" si="66"/>
        <v>500000</v>
      </c>
      <c r="J328" s="16">
        <v>500000</v>
      </c>
      <c r="K328" s="20">
        <f t="shared" si="62"/>
        <v>0</v>
      </c>
      <c r="M328" s="20">
        <f t="shared" si="63"/>
        <v>500000</v>
      </c>
      <c r="N328" s="20">
        <f t="shared" si="64"/>
        <v>0</v>
      </c>
      <c r="O328" s="20">
        <f t="shared" si="65"/>
        <v>0</v>
      </c>
    </row>
    <row r="329" spans="1:15" ht="12.75">
      <c r="A329" s="17" t="s">
        <v>311</v>
      </c>
      <c r="B329" s="18" t="s">
        <v>8</v>
      </c>
      <c r="C329" s="18" t="s">
        <v>312</v>
      </c>
      <c r="D329" s="18"/>
      <c r="E329" s="18"/>
      <c r="F329" s="19">
        <f aca="true" t="shared" si="75" ref="F329:H334">F330</f>
        <v>4400000</v>
      </c>
      <c r="G329" s="19">
        <f t="shared" si="75"/>
        <v>0</v>
      </c>
      <c r="H329" s="19">
        <f t="shared" si="75"/>
        <v>4400000</v>
      </c>
      <c r="I329" s="20">
        <f t="shared" si="66"/>
        <v>4400000</v>
      </c>
      <c r="J329" s="19">
        <v>4400000</v>
      </c>
      <c r="K329" s="20">
        <f t="shared" si="62"/>
        <v>0</v>
      </c>
      <c r="M329" s="20">
        <f t="shared" si="63"/>
        <v>4400000</v>
      </c>
      <c r="N329" s="20">
        <f t="shared" si="64"/>
        <v>0</v>
      </c>
      <c r="O329" s="20">
        <f t="shared" si="65"/>
        <v>0</v>
      </c>
    </row>
    <row r="330" spans="1:15" ht="12.75">
      <c r="A330" s="17" t="s">
        <v>313</v>
      </c>
      <c r="B330" s="18" t="s">
        <v>8</v>
      </c>
      <c r="C330" s="18" t="s">
        <v>314</v>
      </c>
      <c r="D330" s="18"/>
      <c r="E330" s="18"/>
      <c r="F330" s="19">
        <f t="shared" si="75"/>
        <v>4400000</v>
      </c>
      <c r="G330" s="19">
        <f t="shared" si="75"/>
        <v>0</v>
      </c>
      <c r="H330" s="19">
        <f t="shared" si="75"/>
        <v>4400000</v>
      </c>
      <c r="I330" s="20">
        <f t="shared" si="66"/>
        <v>4400000</v>
      </c>
      <c r="J330" s="19">
        <v>4400000</v>
      </c>
      <c r="K330" s="20">
        <f t="shared" si="62"/>
        <v>0</v>
      </c>
      <c r="M330" s="20">
        <f t="shared" si="63"/>
        <v>4400000</v>
      </c>
      <c r="N330" s="20">
        <f t="shared" si="64"/>
        <v>0</v>
      </c>
      <c r="O330" s="20">
        <f t="shared" si="65"/>
        <v>0</v>
      </c>
    </row>
    <row r="331" spans="1:15" ht="63.75">
      <c r="A331" s="17" t="s">
        <v>13</v>
      </c>
      <c r="B331" s="18" t="s">
        <v>8</v>
      </c>
      <c r="C331" s="18" t="s">
        <v>314</v>
      </c>
      <c r="D331" s="18" t="s">
        <v>14</v>
      </c>
      <c r="E331" s="18"/>
      <c r="F331" s="19">
        <f t="shared" si="75"/>
        <v>4400000</v>
      </c>
      <c r="G331" s="19">
        <f t="shared" si="75"/>
        <v>0</v>
      </c>
      <c r="H331" s="19">
        <f t="shared" si="75"/>
        <v>4400000</v>
      </c>
      <c r="I331" s="20">
        <f t="shared" si="66"/>
        <v>4400000</v>
      </c>
      <c r="J331" s="19">
        <v>4400000</v>
      </c>
      <c r="K331" s="20">
        <f t="shared" si="62"/>
        <v>0</v>
      </c>
      <c r="M331" s="20">
        <f t="shared" si="63"/>
        <v>4400000</v>
      </c>
      <c r="N331" s="20">
        <f t="shared" si="64"/>
        <v>0</v>
      </c>
      <c r="O331" s="20">
        <f t="shared" si="65"/>
        <v>0</v>
      </c>
    </row>
    <row r="332" spans="1:15" ht="25.5">
      <c r="A332" s="17" t="s">
        <v>315</v>
      </c>
      <c r="B332" s="18" t="s">
        <v>8</v>
      </c>
      <c r="C332" s="18" t="s">
        <v>314</v>
      </c>
      <c r="D332" s="18" t="s">
        <v>316</v>
      </c>
      <c r="E332" s="18"/>
      <c r="F332" s="19">
        <f t="shared" si="75"/>
        <v>4400000</v>
      </c>
      <c r="G332" s="19">
        <f t="shared" si="75"/>
        <v>0</v>
      </c>
      <c r="H332" s="19">
        <f t="shared" si="75"/>
        <v>4400000</v>
      </c>
      <c r="I332" s="20">
        <f t="shared" si="66"/>
        <v>4400000</v>
      </c>
      <c r="J332" s="19">
        <v>4400000</v>
      </c>
      <c r="K332" s="20">
        <f t="shared" si="62"/>
        <v>0</v>
      </c>
      <c r="M332" s="20">
        <f t="shared" si="63"/>
        <v>4400000</v>
      </c>
      <c r="N332" s="20">
        <f t="shared" si="64"/>
        <v>0</v>
      </c>
      <c r="O332" s="20">
        <f t="shared" si="65"/>
        <v>0</v>
      </c>
    </row>
    <row r="333" spans="1:15" ht="25.5">
      <c r="A333" s="17" t="s">
        <v>317</v>
      </c>
      <c r="B333" s="18" t="s">
        <v>8</v>
      </c>
      <c r="C333" s="18" t="s">
        <v>314</v>
      </c>
      <c r="D333" s="18" t="s">
        <v>318</v>
      </c>
      <c r="E333" s="18"/>
      <c r="F333" s="19">
        <f t="shared" si="75"/>
        <v>4400000</v>
      </c>
      <c r="G333" s="19">
        <f t="shared" si="75"/>
        <v>0</v>
      </c>
      <c r="H333" s="19">
        <f t="shared" si="75"/>
        <v>4400000</v>
      </c>
      <c r="I333" s="20">
        <f t="shared" si="66"/>
        <v>4400000</v>
      </c>
      <c r="J333" s="19">
        <v>4400000</v>
      </c>
      <c r="K333" s="20">
        <f t="shared" si="62"/>
        <v>0</v>
      </c>
      <c r="M333" s="20">
        <f t="shared" si="63"/>
        <v>4400000</v>
      </c>
      <c r="N333" s="20">
        <f t="shared" si="64"/>
        <v>0</v>
      </c>
      <c r="O333" s="20">
        <f t="shared" si="65"/>
        <v>0</v>
      </c>
    </row>
    <row r="334" spans="1:15" ht="12.75">
      <c r="A334" s="17" t="s">
        <v>27</v>
      </c>
      <c r="B334" s="18" t="s">
        <v>8</v>
      </c>
      <c r="C334" s="18" t="s">
        <v>314</v>
      </c>
      <c r="D334" s="18" t="s">
        <v>318</v>
      </c>
      <c r="E334" s="18" t="s">
        <v>28</v>
      </c>
      <c r="F334" s="19">
        <f t="shared" si="75"/>
        <v>4400000</v>
      </c>
      <c r="G334" s="19">
        <f t="shared" si="75"/>
        <v>0</v>
      </c>
      <c r="H334" s="19">
        <f t="shared" si="75"/>
        <v>4400000</v>
      </c>
      <c r="I334" s="20">
        <f t="shared" si="66"/>
        <v>4400000</v>
      </c>
      <c r="J334" s="19">
        <v>4400000</v>
      </c>
      <c r="K334" s="20">
        <f t="shared" si="62"/>
        <v>0</v>
      </c>
      <c r="M334" s="20">
        <f t="shared" si="63"/>
        <v>4400000</v>
      </c>
      <c r="N334" s="20">
        <f t="shared" si="64"/>
        <v>0</v>
      </c>
      <c r="O334" s="20">
        <f t="shared" si="65"/>
        <v>0</v>
      </c>
    </row>
    <row r="335" spans="1:15" ht="51">
      <c r="A335" s="9" t="s">
        <v>87</v>
      </c>
      <c r="B335" s="11" t="s">
        <v>8</v>
      </c>
      <c r="C335" s="11" t="s">
        <v>314</v>
      </c>
      <c r="D335" s="11" t="s">
        <v>318</v>
      </c>
      <c r="E335" s="11" t="s">
        <v>88</v>
      </c>
      <c r="F335" s="16">
        <v>4400000</v>
      </c>
      <c r="G335" s="16"/>
      <c r="H335" s="16">
        <f>F335+G335</f>
        <v>4400000</v>
      </c>
      <c r="I335" s="20">
        <f t="shared" si="66"/>
        <v>4400000</v>
      </c>
      <c r="J335" s="16">
        <v>4400000</v>
      </c>
      <c r="K335" s="20">
        <f t="shared" si="62"/>
        <v>0</v>
      </c>
      <c r="M335" s="20">
        <f t="shared" si="63"/>
        <v>4400000</v>
      </c>
      <c r="N335" s="20">
        <f t="shared" si="64"/>
        <v>0</v>
      </c>
      <c r="O335" s="20">
        <f t="shared" si="65"/>
        <v>0</v>
      </c>
    </row>
    <row r="336" spans="1:15" ht="25.5">
      <c r="A336" s="17" t="s">
        <v>319</v>
      </c>
      <c r="B336" s="18" t="s">
        <v>8</v>
      </c>
      <c r="C336" s="18" t="s">
        <v>320</v>
      </c>
      <c r="D336" s="18"/>
      <c r="E336" s="18"/>
      <c r="F336" s="19">
        <f aca="true" t="shared" si="76" ref="F336:H341">F337</f>
        <v>100000</v>
      </c>
      <c r="G336" s="19">
        <f t="shared" si="76"/>
        <v>0</v>
      </c>
      <c r="H336" s="19">
        <f t="shared" si="76"/>
        <v>100000</v>
      </c>
      <c r="I336" s="20">
        <f t="shared" si="66"/>
        <v>100000</v>
      </c>
      <c r="J336" s="19">
        <v>100000</v>
      </c>
      <c r="K336" s="20">
        <f t="shared" si="62"/>
        <v>0</v>
      </c>
      <c r="M336" s="20">
        <f t="shared" si="63"/>
        <v>100000</v>
      </c>
      <c r="N336" s="20">
        <f t="shared" si="64"/>
        <v>0</v>
      </c>
      <c r="O336" s="20">
        <f t="shared" si="65"/>
        <v>0</v>
      </c>
    </row>
    <row r="337" spans="1:15" ht="25.5">
      <c r="A337" s="17" t="s">
        <v>321</v>
      </c>
      <c r="B337" s="18" t="s">
        <v>8</v>
      </c>
      <c r="C337" s="18" t="s">
        <v>322</v>
      </c>
      <c r="D337" s="18"/>
      <c r="E337" s="18"/>
      <c r="F337" s="19">
        <f t="shared" si="76"/>
        <v>100000</v>
      </c>
      <c r="G337" s="19">
        <f t="shared" si="76"/>
        <v>0</v>
      </c>
      <c r="H337" s="19">
        <f t="shared" si="76"/>
        <v>100000</v>
      </c>
      <c r="I337" s="20">
        <f t="shared" si="66"/>
        <v>100000</v>
      </c>
      <c r="J337" s="19">
        <v>100000</v>
      </c>
      <c r="K337" s="20">
        <f t="shared" si="62"/>
        <v>0</v>
      </c>
      <c r="M337" s="20">
        <f t="shared" si="63"/>
        <v>100000</v>
      </c>
      <c r="N337" s="20">
        <f t="shared" si="64"/>
        <v>0</v>
      </c>
      <c r="O337" s="20">
        <f t="shared" si="65"/>
        <v>0</v>
      </c>
    </row>
    <row r="338" spans="1:15" ht="12.75">
      <c r="A338" s="17" t="s">
        <v>95</v>
      </c>
      <c r="B338" s="18" t="s">
        <v>8</v>
      </c>
      <c r="C338" s="18" t="s">
        <v>322</v>
      </c>
      <c r="D338" s="18" t="s">
        <v>96</v>
      </c>
      <c r="E338" s="18"/>
      <c r="F338" s="19">
        <f t="shared" si="76"/>
        <v>100000</v>
      </c>
      <c r="G338" s="19">
        <f t="shared" si="76"/>
        <v>0</v>
      </c>
      <c r="H338" s="19">
        <f t="shared" si="76"/>
        <v>100000</v>
      </c>
      <c r="I338" s="20">
        <f t="shared" si="66"/>
        <v>100000</v>
      </c>
      <c r="J338" s="19">
        <v>100000</v>
      </c>
      <c r="K338" s="20">
        <f t="shared" si="62"/>
        <v>0</v>
      </c>
      <c r="M338" s="20">
        <f t="shared" si="63"/>
        <v>100000</v>
      </c>
      <c r="N338" s="20">
        <f t="shared" si="64"/>
        <v>0</v>
      </c>
      <c r="O338" s="20">
        <f t="shared" si="65"/>
        <v>0</v>
      </c>
    </row>
    <row r="339" spans="1:15" ht="38.25">
      <c r="A339" s="17" t="s">
        <v>323</v>
      </c>
      <c r="B339" s="18" t="s">
        <v>8</v>
      </c>
      <c r="C339" s="18" t="s">
        <v>322</v>
      </c>
      <c r="D339" s="18" t="s">
        <v>324</v>
      </c>
      <c r="E339" s="18"/>
      <c r="F339" s="19">
        <f t="shared" si="76"/>
        <v>100000</v>
      </c>
      <c r="G339" s="19">
        <f t="shared" si="76"/>
        <v>0</v>
      </c>
      <c r="H339" s="19">
        <f t="shared" si="76"/>
        <v>100000</v>
      </c>
      <c r="I339" s="20">
        <f t="shared" si="66"/>
        <v>100000</v>
      </c>
      <c r="J339" s="19">
        <v>100000</v>
      </c>
      <c r="K339" s="20">
        <f t="shared" si="62"/>
        <v>0</v>
      </c>
      <c r="M339" s="20">
        <f t="shared" si="63"/>
        <v>100000</v>
      </c>
      <c r="N339" s="20">
        <f t="shared" si="64"/>
        <v>0</v>
      </c>
      <c r="O339" s="20">
        <f t="shared" si="65"/>
        <v>0</v>
      </c>
    </row>
    <row r="340" spans="1:15" ht="38.25">
      <c r="A340" s="17" t="s">
        <v>325</v>
      </c>
      <c r="B340" s="18" t="s">
        <v>8</v>
      </c>
      <c r="C340" s="18" t="s">
        <v>322</v>
      </c>
      <c r="D340" s="18" t="s">
        <v>326</v>
      </c>
      <c r="E340" s="18"/>
      <c r="F340" s="19">
        <f t="shared" si="76"/>
        <v>100000</v>
      </c>
      <c r="G340" s="19">
        <f t="shared" si="76"/>
        <v>0</v>
      </c>
      <c r="H340" s="19">
        <f t="shared" si="76"/>
        <v>100000</v>
      </c>
      <c r="I340" s="20">
        <f t="shared" si="66"/>
        <v>100000</v>
      </c>
      <c r="J340" s="19">
        <v>100000</v>
      </c>
      <c r="K340" s="20">
        <f t="shared" si="62"/>
        <v>0</v>
      </c>
      <c r="M340" s="20">
        <f t="shared" si="63"/>
        <v>100000</v>
      </c>
      <c r="N340" s="20">
        <f t="shared" si="64"/>
        <v>0</v>
      </c>
      <c r="O340" s="20">
        <f t="shared" si="65"/>
        <v>0</v>
      </c>
    </row>
    <row r="341" spans="1:15" ht="25.5">
      <c r="A341" s="17" t="s">
        <v>327</v>
      </c>
      <c r="B341" s="18" t="s">
        <v>8</v>
      </c>
      <c r="C341" s="18" t="s">
        <v>322</v>
      </c>
      <c r="D341" s="18" t="s">
        <v>326</v>
      </c>
      <c r="E341" s="18" t="s">
        <v>328</v>
      </c>
      <c r="F341" s="19">
        <f t="shared" si="76"/>
        <v>100000</v>
      </c>
      <c r="G341" s="19">
        <f t="shared" si="76"/>
        <v>0</v>
      </c>
      <c r="H341" s="19">
        <f t="shared" si="76"/>
        <v>100000</v>
      </c>
      <c r="I341" s="20">
        <f t="shared" si="66"/>
        <v>100000</v>
      </c>
      <c r="J341" s="19">
        <v>100000</v>
      </c>
      <c r="K341" s="20">
        <f t="shared" si="62"/>
        <v>0</v>
      </c>
      <c r="M341" s="20">
        <f t="shared" si="63"/>
        <v>100000</v>
      </c>
      <c r="N341" s="20">
        <f t="shared" si="64"/>
        <v>0</v>
      </c>
      <c r="O341" s="20">
        <f t="shared" si="65"/>
        <v>0</v>
      </c>
    </row>
    <row r="342" spans="1:15" ht="12.75">
      <c r="A342" s="9" t="s">
        <v>329</v>
      </c>
      <c r="B342" s="11" t="s">
        <v>8</v>
      </c>
      <c r="C342" s="11" t="s">
        <v>322</v>
      </c>
      <c r="D342" s="11" t="s">
        <v>326</v>
      </c>
      <c r="E342" s="11" t="s">
        <v>330</v>
      </c>
      <c r="F342" s="16">
        <v>100000</v>
      </c>
      <c r="G342" s="16"/>
      <c r="H342" s="16">
        <f>F342+G342</f>
        <v>100000</v>
      </c>
      <c r="I342" s="20">
        <f t="shared" si="66"/>
        <v>100000</v>
      </c>
      <c r="J342" s="16">
        <v>100000</v>
      </c>
      <c r="K342" s="20">
        <f t="shared" si="62"/>
        <v>0</v>
      </c>
      <c r="M342" s="20">
        <f t="shared" si="63"/>
        <v>100000</v>
      </c>
      <c r="N342" s="20">
        <f t="shared" si="64"/>
        <v>0</v>
      </c>
      <c r="O342" s="20">
        <f t="shared" si="65"/>
        <v>0</v>
      </c>
    </row>
  </sheetData>
  <sheetProtection/>
  <mergeCells count="3">
    <mergeCell ref="A4:H4"/>
    <mergeCell ref="G3:J3"/>
    <mergeCell ref="F1:J1"/>
  </mergeCells>
  <printOptions/>
  <pageMargins left="0.5905511811023623" right="0.3937007874015748" top="0" bottom="0" header="0.11811023622047245" footer="0"/>
  <pageSetup firstPageNumber="9" useFirstPageNumber="1" horizontalDpi="600" verticalDpi="600" orientation="portrait" paperSize="9" scale="75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2022-02-04T08:33:16Z</cp:lastPrinted>
  <dcterms:created xsi:type="dcterms:W3CDTF">2014-12-18T05:56:01Z</dcterms:created>
  <dcterms:modified xsi:type="dcterms:W3CDTF">2022-02-08T07:18:59Z</dcterms:modified>
  <cp:category/>
  <cp:version/>
  <cp:contentType/>
  <cp:contentStatus/>
</cp:coreProperties>
</file>