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5195" windowHeight="72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<sst xmlns="http://schemas.openxmlformats.org/spreadsheetml/2006/main" count="777" uniqueCount="308">
  <si>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</si>
  <si>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</si>
  <si>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</si>
  <si>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</si>
  <si>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</si>
  <si>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</si>
  <si>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</si>
  <si>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</si>
  <si>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</si>
  <si>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</si>
  <si>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</si>
  <si>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02 0 03 00000</t>
  </si>
  <si>
    <t>02 0 03 00930</t>
  </si>
  <si>
    <t>600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</si>
  <si>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</si>
  <si>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</si>
  <si>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</si>
  <si>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</si>
  <si>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</si>
  <si>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</si>
  <si>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</si>
  <si>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</si>
  <si>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</si>
  <si>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</si>
  <si>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</si>
  <si>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</si>
  <si>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</si>
  <si>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</si>
  <si>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</si>
  <si>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</si>
  <si>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</si>
  <si>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</si>
  <si>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</si>
  <si>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</si>
  <si>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</si>
  <si>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</si>
  <si>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</si>
  <si>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</si>
  <si>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</si>
  <si>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05 0 F3 00000</t>
  </si>
  <si>
    <t>05 0 F3 67483</t>
  </si>
  <si>
    <t>400</t>
  </si>
  <si>
    <t>410</t>
  </si>
  <si>
    <t>05 0 F3 67484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</si>
  <si>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</si>
  <si>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</si>
  <si>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</si>
  <si>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</si>
  <si>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</si>
  <si>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</si>
  <si>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</si>
  <si>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</si>
  <si>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</si>
  <si>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</si>
  <si>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</si>
  <si>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</si>
  <si>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S9111</t>
  </si>
  <si>
    <t>09 0 02 00000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</si>
  <si>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</si>
  <si>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</si>
  <si>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</si>
  <si>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</si>
  <si>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>11 0 01 00600</t>
  </si>
  <si>
    <t>610</t>
  </si>
  <si>
    <t>11 0 02 00000</t>
  </si>
  <si>
    <t>11 0 02 00590</t>
  </si>
  <si>
    <t>100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</si>
  <si>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</si>
  <si>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</si>
  <si>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</si>
  <si>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</si>
  <si>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</si>
  <si>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</si>
  <si>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</si>
  <si>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</si>
  <si>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</si>
  <si>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</si>
  <si>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</si>
  <si>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</si>
  <si>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</si>
  <si>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</si>
  <si>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</si>
  <si>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</si>
  <si>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</si>
  <si>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</si>
  <si>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</si>
  <si>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</si>
  <si>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</si>
  <si>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14 0 01 00000</t>
  </si>
  <si>
    <t>14 0 01 00720</t>
  </si>
  <si>
    <t>14 0 01 S7010</t>
  </si>
  <si>
    <t>14 0 01 S7030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</si>
  <si>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</si>
  <si>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</si>
  <si>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</si>
  <si>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</si>
  <si>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</si>
  <si>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</si>
  <si>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</si>
  <si>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</si>
  <si>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</si>
  <si>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</si>
  <si>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</si>
  <si>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</si>
  <si>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</si>
  <si>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</si>
  <si>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18 0 01 00000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</si>
  <si>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</si>
  <si>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</si>
  <si>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</si>
  <si>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</si>
  <si>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</si>
  <si>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19 0 R1 00000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</si>
  <si>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</si>
  <si>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</si>
  <si>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</si>
  <si>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</si>
  <si>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</si>
  <si>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</si>
  <si>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850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</si>
  <si>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</si>
  <si>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</si>
  <si>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</si>
  <si>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</si>
  <si>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</si>
  <si>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</si>
  <si>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</si>
  <si>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</si>
  <si>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</si>
  <si>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</si>
  <si>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</si>
  <si>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</si>
  <si>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</si>
  <si>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</si>
  <si>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</si>
  <si>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</si>
  <si>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</si>
  <si>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</si>
  <si>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</si>
  <si>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</si>
  <si>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</si>
  <si>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</si>
  <si>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</si>
  <si>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</si>
  <si>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</si>
  <si>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</si>
  <si>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</si>
  <si>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</si>
  <si>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</si>
  <si>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</si>
  <si>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</si>
  <si>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</si>
  <si>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</si>
  <si>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</si>
  <si>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88 0 00 00000</t>
  </si>
  <si>
    <t>88 0 00 00900</t>
  </si>
  <si>
    <t>Всего</t>
  </si>
  <si>
    <t>Исполнение переданных полномочий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</si>
  <si>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</si>
  <si>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</si>
  <si>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</si>
  <si>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</si>
  <si>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</si>
  <si>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</si>
  <si>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</si>
  <si>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</si>
  <si>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</si>
  <si>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</si>
  <si>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</si>
  <si>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</si>
  <si>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</si>
  <si>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</si>
  <si>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</si>
  <si>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</si>
  <si>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</si>
  <si>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</si>
  <si>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</si>
  <si>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</si>
  <si>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</si>
  <si>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</si>
  <si>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</si>
  <si>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</si>
  <si>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</si>
  <si>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</si>
  <si>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</si>
  <si>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</si>
  <si>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</si>
  <si>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</si>
  <si>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</si>
  <si>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</si>
  <si>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</si>
  <si>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</si>
  <si>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</si>
  <si>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</si>
  <si>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</si>
  <si>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</si>
  <si>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</si>
  <si>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</si>
  <si>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</si>
  <si>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</si>
  <si>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</si>
  <si>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</si>
  <si>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</si>
  <si>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</si>
  <si>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</si>
  <si>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</si>
  <si>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</si>
  <si>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</si>
  <si>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</si>
  <si>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</si>
  <si>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</si>
  <si>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</si>
  <si>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</si>
  <si>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</si>
  <si>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</si>
  <si>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</si>
  <si>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</si>
  <si>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</si>
  <si>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</si>
  <si>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</si>
  <si>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</si>
  <si>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</si>
  <si>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</si>
  <si>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</si>
  <si>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</si>
  <si>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</si>
  <si>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</si>
  <si>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</si>
  <si>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</si>
  <si>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</si>
  <si>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</si>
  <si>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</si>
  <si>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</si>
  <si>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</si>
  <si>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</si>
  <si>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</si>
  <si>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</si>
  <si>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</si>
  <si>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</si>
  <si>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</si>
  <si>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</si>
  <si>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</si>
  <si>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</si>
  <si>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</si>
  <si>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</si>
  <si>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</si>
  <si>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</si>
  <si>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</si>
  <si>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</si>
  <si>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</si>
  <si>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инициативных проектов"</t>
  </si>
  <si>
    <t>Реализация инициативных проектов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</si>
  <si>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</si>
  <si>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</si>
  <si>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</si>
  <si>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</si>
  <si>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</si>
  <si>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</si>
  <si>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</si>
  <si>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</si>
  <si>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21 0 F2 S5550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</si>
  <si>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</si>
  <si>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</si>
  <si>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</si>
  <si>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</si>
  <si>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</si>
  <si>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</si>
  <si>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</si>
  <si>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Приложение № 5                                                                                                                            к Решению городской Думы                                                                                                 «О бюджете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от 24 декабря 2021 года № 129      </t>
  </si>
  <si>
    <t>Поправки            (+ -)</t>
  </si>
  <si>
    <t>Бюджетные ассигнования с учетом поправок
 на 2022 год</t>
  </si>
  <si>
    <t>АДМИНИСТРАЦИЯ МУНИЦИПАЛЬНОГО ОБРАЗОВАНИЯ ГОРОДСКОЕ ПОСЕЛЕНИЕ "ГОРОД МАЛОЯРОСЛАВЕЦ"</t>
  </si>
  <si>
    <t>16 0 01 01040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</si>
  <si>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</si>
  <si>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</si>
  <si>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</si>
  <si>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</si>
  <si>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</si>
  <si>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 xml:space="preserve">Бюджетные ассигнования на 2022 год утвержденные Решением городской Думы  от 24.12.2021 № 129   (в редакции решений от 03.02.2022 № 155)                                                                                       </t>
  </si>
  <si>
    <t>09 0 01 00580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</si>
  <si>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</si>
  <si>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</si>
  <si>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 xml:space="preserve">            Строительство централизованной системы водоотведения в районе "Заря" и "Чуриково"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</si>
  <si>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</si>
  <si>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</si>
  <si>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12 0 01 01050</t>
  </si>
  <si>
    <t>Расходы на "Проект размещения и установку памятной стелы "Малоярославец-Город воинской славы"</t>
  </si>
  <si>
    <t>16 0 01 01010</t>
  </si>
  <si>
    <t>16 0 01 19060</t>
  </si>
  <si>
    <t>Бюджетные инвестиции (другие бюджеты)</t>
  </si>
  <si>
    <t>Бюджетные инвестиции (местный бюджет)</t>
  </si>
  <si>
    <t>18 0 01 00770</t>
  </si>
  <si>
    <t>Финансовое обеспечение (возмещение) затрат в связи с выполнением работ, оказанием услуг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</si>
  <si>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</si>
  <si>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</si>
  <si>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</si>
  <si>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>20 0 07 00000</t>
  </si>
  <si>
    <t>20 0 07 00530</t>
  </si>
  <si>
    <t>Стимулирование руководителей исполнительно-распорядительных органов муниципальных образований области</t>
  </si>
  <si>
    <t>20 0 08 S0242</t>
  </si>
  <si>
    <t>Реализация инициативных проектов на ремонт помещений в столовой МБУ СОЦ "Дружба"</t>
  </si>
  <si>
    <t>Субсидии бюджетным учреждениям (область)</t>
  </si>
  <si>
    <t>Субсидии бюджетным учреждениям (местный бюджет)</t>
  </si>
  <si>
    <t>70 0 05 00000</t>
  </si>
  <si>
    <t>70 0 05 03002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</si>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</sst>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8" fillId="20" borderId="0">
      <alignment/>
      <protection/>
    </xf>
    <xf numFmtId="0" fontId="40" fillId="20" borderId="0">
      <alignment/>
      <protection/>
    </xf>
    <xf numFmtId="0" fontId="38" fillId="0" borderId="0">
      <alignment horizontal="left" vertical="top" wrapText="1"/>
      <protection/>
    </xf>
    <xf numFmtId="0" fontId="41" fillId="0" borderId="1">
      <alignment horizontal="center" vertical="center" wrapText="1"/>
      <protection/>
    </xf>
    <xf numFmtId="0" fontId="38" fillId="0" borderId="0">
      <alignment/>
      <protection/>
    </xf>
    <xf numFmtId="0" fontId="42" fillId="0" borderId="1">
      <alignment horizontal="center" vertical="center" shrinkToFit="1"/>
      <protection/>
    </xf>
    <xf numFmtId="0" fontId="43" fillId="0" borderId="0">
      <alignment horizontal="center" wrapText="1"/>
      <protection/>
    </xf>
    <xf numFmtId="49" fontId="41" fillId="0" borderId="1">
      <alignment horizontal="left" vertical="top" wrapText="1"/>
      <protection/>
    </xf>
    <xf numFmtId="0" fontId="43" fillId="0" borderId="0">
      <alignment horizontal="center"/>
      <protection/>
    </xf>
    <xf numFmtId="49" fontId="42" fillId="0" borderId="1">
      <alignment horizontal="left" vertical="top" wrapText="1"/>
      <protection/>
    </xf>
    <xf numFmtId="49" fontId="42" fillId="0" borderId="1">
      <alignment horizontal="left" vertical="top" wrapText="1"/>
      <protection/>
    </xf>
    <xf numFmtId="0" fontId="38" fillId="0" borderId="0">
      <alignment wrapText="1"/>
      <protection/>
    </xf>
    <xf numFmtId="0" fontId="41" fillId="0" borderId="1">
      <alignment horizontal="left"/>
      <protection/>
    </xf>
    <xf numFmtId="0" fontId="38" fillId="0" borderId="0">
      <alignment horizontal="right"/>
      <protection/>
    </xf>
    <xf numFmtId="0" fontId="42" fillId="0" borderId="3">
      <alignment/>
      <protection/>
    </xf>
    <xf numFmtId="0" fontId="38" fillId="20" borderId="4">
      <alignment/>
      <protection/>
    </xf>
    <xf numFmtId="49" fontId="41" fillId="0" borderId="1">
      <alignment horizontal="center" vertical="top" wrapText="1"/>
      <protection/>
    </xf>
    <xf numFmtId="0" fontId="38" fillId="0" borderId="1">
      <alignment horizontal="center" vertical="center" wrapText="1"/>
      <protection/>
    </xf>
    <xf numFmtId="49" fontId="42" fillId="0" borderId="1">
      <alignment horizontal="center" vertical="top" wrapText="1"/>
      <protection/>
    </xf>
    <xf numFmtId="0" fontId="38" fillId="0" borderId="2">
      <alignment/>
      <protection/>
    </xf>
    <xf numFmtId="0" fontId="40" fillId="21" borderId="0">
      <alignment/>
      <protection/>
    </xf>
    <xf numFmtId="0" fontId="38" fillId="0" borderId="1">
      <alignment horizontal="center" vertical="center" shrinkToFit="1"/>
      <protection/>
    </xf>
    <xf numFmtId="0" fontId="42" fillId="0" borderId="0">
      <alignment horizontal="left" vertical="top" wrapText="1"/>
      <protection/>
    </xf>
    <xf numFmtId="0" fontId="38" fillId="20" borderId="3">
      <alignment/>
      <protection/>
    </xf>
    <xf numFmtId="0" fontId="44" fillId="0" borderId="0">
      <alignment horizontal="center" wrapText="1"/>
      <protection/>
    </xf>
    <xf numFmtId="0" fontId="37" fillId="0" borderId="1">
      <alignment horizontal="left"/>
      <protection/>
    </xf>
    <xf numFmtId="0" fontId="44" fillId="0" borderId="0">
      <alignment horizontal="center"/>
      <protection/>
    </xf>
    <xf numFmtId="4" fontId="37" fillId="22" borderId="1">
      <alignment horizontal="right" vertical="top" shrinkToFit="1"/>
      <protection/>
    </xf>
    <xf numFmtId="0" fontId="42" fillId="0" borderId="0">
      <alignment wrapText="1"/>
      <protection/>
    </xf>
    <xf numFmtId="0" fontId="38" fillId="20" borderId="5">
      <alignment/>
      <protection/>
    </xf>
    <xf numFmtId="0" fontId="42" fillId="0" borderId="0">
      <alignment horizontal="right"/>
      <protection/>
    </xf>
    <xf numFmtId="0" fontId="38" fillId="0" borderId="3">
      <alignment/>
      <protection/>
    </xf>
    <xf numFmtId="4" fontId="41" fillId="23" borderId="1">
      <alignment horizontal="right" vertical="top" shrinkToFit="1"/>
      <protection/>
    </xf>
    <xf numFmtId="0" fontId="38" fillId="0" borderId="0">
      <alignment horizontal="left" wrapText="1"/>
      <protection/>
    </xf>
    <xf numFmtId="4" fontId="42" fillId="23" borderId="1">
      <alignment horizontal="right" vertical="top" shrinkToFit="1"/>
      <protection/>
    </xf>
    <xf numFmtId="49" fontId="38" fillId="0" borderId="1">
      <alignment horizontal="left" vertical="top" wrapText="1"/>
      <protection/>
    </xf>
    <xf numFmtId="4" fontId="41" fillId="22" borderId="1">
      <alignment horizontal="right" vertical="top" shrinkToFit="1"/>
      <protection/>
    </xf>
    <xf numFmtId="4" fontId="38" fillId="23" borderId="1">
      <alignment horizontal="right" vertical="top" shrinkToFit="1"/>
      <protection/>
    </xf>
    <xf numFmtId="0" fontId="42" fillId="0" borderId="0">
      <alignment horizontal="left" wrapText="1"/>
      <protection/>
    </xf>
    <xf numFmtId="0" fontId="38" fillId="20" borderId="5">
      <alignment horizontal="center"/>
      <protection/>
    </xf>
    <xf numFmtId="0" fontId="39" fillId="0" borderId="0">
      <alignment/>
      <protection/>
    </xf>
    <xf numFmtId="0" fontId="38" fillId="20" borderId="0">
      <alignment horizontal="center"/>
      <protection/>
    </xf>
    <xf numFmtId="4" fontId="38" fillId="0" borderId="1">
      <alignment horizontal="right" vertical="top" shrinkToFit="1"/>
      <protection/>
    </xf>
    <xf numFmtId="49" fontId="37" fillId="0" borderId="1">
      <alignment horizontal="left" vertical="top" wrapText="1"/>
      <protection/>
    </xf>
    <xf numFmtId="0" fontId="38" fillId="20" borderId="0">
      <alignment horizontal="left"/>
      <protection/>
    </xf>
    <xf numFmtId="4" fontId="38" fillId="0" borderId="2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3">
      <alignment horizontal="center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6" applyNumberFormat="0" applyAlignment="0" applyProtection="0"/>
    <xf numFmtId="0" fontId="46" fillId="31" borderId="7" applyNumberFormat="0" applyAlignment="0" applyProtection="0"/>
    <xf numFmtId="0" fontId="47" fillId="31" borderId="6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7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8" borderId="0" xfId="113" applyFont="1" applyFill="1" applyBorder="1" applyAlignment="1">
      <alignment/>
      <protection/>
    </xf>
    <xf numFmtId="0" fontId="5" fillId="38" borderId="0" xfId="113" applyFont="1" applyFill="1" applyBorder="1" applyAlignment="1">
      <alignment horizontal="right"/>
      <protection/>
    </xf>
    <xf numFmtId="0" fontId="4" fillId="38" borderId="15" xfId="113" applyFont="1" applyFill="1" applyBorder="1" applyAlignment="1">
      <alignment horizontal="center" vertical="center" wrapText="1"/>
      <protection/>
    </xf>
    <xf numFmtId="49" fontId="42" fillId="0" borderId="15" xfId="60" applyNumberFormat="1" applyFont="1" applyBorder="1" applyAlignment="1" applyProtection="1">
      <alignment horizontal="center" vertical="top" wrapText="1"/>
      <protection/>
    </xf>
    <xf numFmtId="49" fontId="42" fillId="0" borderId="15" xfId="54" applyNumberFormat="1" applyFont="1" applyBorder="1" applyAlignment="1" applyProtection="1">
      <alignment horizontal="left" vertical="top" wrapText="1"/>
      <protection/>
    </xf>
    <xf numFmtId="49" fontId="42" fillId="0" borderId="15" xfId="62" applyNumberFormat="1" applyFont="1" applyBorder="1" applyAlignment="1" applyProtection="1">
      <alignment horizontal="center" vertical="top" wrapText="1"/>
      <protection/>
    </xf>
    <xf numFmtId="0" fontId="42" fillId="0" borderId="15" xfId="56" applyNumberFormat="1" applyFont="1" applyBorder="1" applyAlignment="1" applyProtection="1">
      <alignment horizontal="left"/>
      <protection/>
    </xf>
    <xf numFmtId="4" fontId="41" fillId="0" borderId="15" xfId="70" applyNumberFormat="1" applyFont="1" applyFill="1" applyBorder="1" applyProtection="1">
      <alignment horizontal="right" vertical="top" shrinkToFit="1"/>
      <protection/>
    </xf>
    <xf numFmtId="4" fontId="42" fillId="0" borderId="15" xfId="72" applyNumberFormat="1" applyFont="1" applyFill="1" applyBorder="1" applyAlignment="1" applyProtection="1">
      <alignment horizontal="right" vertical="top" shrinkToFit="1"/>
      <protection/>
    </xf>
    <xf numFmtId="49" fontId="42" fillId="0" borderId="15" xfId="54" applyNumberFormat="1" applyFont="1" applyFill="1" applyBorder="1" applyAlignment="1" applyProtection="1">
      <alignment horizontal="left" vertical="top" wrapText="1"/>
      <protection/>
    </xf>
    <xf numFmtId="49" fontId="42" fillId="0" borderId="15" xfId="62" applyNumberFormat="1" applyFont="1" applyFill="1" applyBorder="1" applyAlignment="1" applyProtection="1">
      <alignment horizontal="center" vertical="top" wrapText="1"/>
      <protection/>
    </xf>
    <xf numFmtId="4" fontId="42" fillId="0" borderId="15" xfId="76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42" fillId="36" borderId="15" xfId="72" applyNumberFormat="1" applyFont="1" applyFill="1" applyBorder="1" applyAlignment="1" applyProtection="1">
      <alignment horizontal="right" vertical="top" shrinkToFit="1"/>
      <protection/>
    </xf>
    <xf numFmtId="49" fontId="41" fillId="0" borderId="15" xfId="54" applyNumberFormat="1" applyFont="1" applyBorder="1" applyAlignment="1" applyProtection="1">
      <alignment horizontal="left" vertical="top" wrapText="1"/>
      <protection/>
    </xf>
    <xf numFmtId="49" fontId="41" fillId="0" borderId="15" xfId="62" applyNumberFormat="1" applyFont="1" applyBorder="1" applyAlignment="1" applyProtection="1">
      <alignment horizontal="center" vertical="top" wrapText="1"/>
      <protection/>
    </xf>
    <xf numFmtId="4" fontId="41" fillId="0" borderId="15" xfId="72" applyNumberFormat="1" applyFont="1" applyFill="1" applyBorder="1" applyAlignment="1" applyProtection="1">
      <alignment horizontal="right" vertical="top" shrinkToFit="1"/>
      <protection/>
    </xf>
    <xf numFmtId="4" fontId="42" fillId="36" borderId="15" xfId="76" applyNumberFormat="1" applyFont="1" applyFill="1" applyBorder="1" applyAlignment="1" applyProtection="1">
      <alignment horizontal="right" vertical="top" shrinkToFit="1"/>
      <protection/>
    </xf>
    <xf numFmtId="49" fontId="41" fillId="0" borderId="15" xfId="60" applyNumberFormat="1" applyFont="1" applyBorder="1" applyAlignment="1" applyProtection="1">
      <alignment horizontal="center" vertical="top" wrapText="1"/>
      <protection/>
    </xf>
    <xf numFmtId="49" fontId="41" fillId="0" borderId="15" xfId="54" applyNumberFormat="1" applyFont="1" applyFill="1" applyBorder="1" applyAlignment="1" applyProtection="1">
      <alignment horizontal="left" vertical="top" wrapText="1"/>
      <protection/>
    </xf>
    <xf numFmtId="49" fontId="41" fillId="0" borderId="15" xfId="62" applyNumberFormat="1" applyFont="1" applyFill="1" applyBorder="1" applyAlignment="1" applyProtection="1">
      <alignment horizontal="center" vertical="top" wrapText="1"/>
      <protection/>
    </xf>
    <xf numFmtId="4" fontId="41" fillId="0" borderId="15" xfId="76" applyNumberFormat="1" applyFont="1" applyFill="1" applyBorder="1" applyAlignment="1" applyProtection="1">
      <alignment horizontal="right" vertical="top" shrinkToFit="1"/>
      <protection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5" fillId="38" borderId="15" xfId="113" applyFont="1" applyFill="1" applyBorder="1" applyAlignment="1">
      <alignment horizontal="center" vertical="center" wrapText="1"/>
      <protection/>
    </xf>
    <xf numFmtId="0" fontId="4" fillId="38" borderId="15" xfId="113" applyFont="1" applyFill="1" applyBorder="1" applyAlignment="1">
      <alignment horizontal="left" vertical="center" wrapText="1"/>
      <protection/>
    </xf>
    <xf numFmtId="4" fontId="5" fillId="38" borderId="15" xfId="113" applyNumberFormat="1" applyFont="1" applyFill="1" applyBorder="1" applyAlignment="1">
      <alignment horizontal="right" vertical="top" wrapText="1"/>
      <protection/>
    </xf>
    <xf numFmtId="49" fontId="42" fillId="0" borderId="15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wrapText="1"/>
    </xf>
    <xf numFmtId="0" fontId="11" fillId="38" borderId="15" xfId="113" applyFont="1" applyFill="1" applyBorder="1" applyAlignment="1">
      <alignment horizontal="center" vertical="center" wrapText="1"/>
      <protection/>
    </xf>
    <xf numFmtId="49" fontId="41" fillId="0" borderId="15" xfId="51" applyNumberFormat="1" applyFont="1" applyBorder="1" applyAlignment="1" applyProtection="1">
      <alignment horizontal="left" vertical="top" wrapText="1"/>
      <protection/>
    </xf>
    <xf numFmtId="4" fontId="41" fillId="0" borderId="15" xfId="76" applyNumberFormat="1" applyFont="1" applyBorder="1" applyAlignment="1" applyProtection="1">
      <alignment horizontal="right" vertical="top" shrinkToFit="1"/>
      <protection/>
    </xf>
    <xf numFmtId="0" fontId="8" fillId="0" borderId="17" xfId="0" applyFont="1" applyBorder="1" applyAlignment="1">
      <alignment/>
    </xf>
    <xf numFmtId="49" fontId="41" fillId="39" borderId="15" xfId="54" applyNumberFormat="1" applyFont="1" applyFill="1" applyBorder="1" applyAlignment="1" applyProtection="1">
      <alignment horizontal="left" vertical="top" wrapText="1"/>
      <protection/>
    </xf>
    <xf numFmtId="49" fontId="41" fillId="39" borderId="15" xfId="62" applyNumberFormat="1" applyFont="1" applyFill="1" applyBorder="1" applyAlignment="1" applyProtection="1">
      <alignment horizontal="center" vertical="top" wrapText="1"/>
      <protection/>
    </xf>
    <xf numFmtId="4" fontId="41" fillId="39" borderId="15" xfId="72" applyNumberFormat="1" applyFont="1" applyFill="1" applyBorder="1" applyAlignment="1" applyProtection="1">
      <alignment horizontal="right" vertical="top" shrinkToFit="1"/>
      <protection/>
    </xf>
    <xf numFmtId="4" fontId="41" fillId="36" borderId="15" xfId="72" applyNumberFormat="1" applyFont="1" applyFill="1" applyBorder="1" applyAlignment="1" applyProtection="1">
      <alignment horizontal="right" vertical="top" shrinkToFit="1"/>
      <protection/>
    </xf>
    <xf numFmtId="0" fontId="7" fillId="0" borderId="0" xfId="0" applyFont="1" applyAlignment="1">
      <alignment horizontal="right" wrapText="1"/>
    </xf>
    <xf numFmtId="0" fontId="1" fillId="38" borderId="0" xfId="113" applyNumberFormat="1" applyFont="1" applyFill="1" applyAlignment="1">
      <alignment horizontal="center" vertical="center" wrapText="1"/>
      <protection/>
    </xf>
    <xf numFmtId="0" fontId="9" fillId="0" borderId="18" xfId="0" applyFont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5 3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3" xfId="112"/>
    <cellStyle name="Обычный_Лист1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zoomScale="115" zoomScaleNormal="115" zoomScalePageLayoutView="0" workbookViewId="0" topLeftCell="A1">
      <selection activeCell="E3" sqref="E3:F3"/>
    </sheetView>
  </sheetViews>
  <sheetFormatPr defaultColWidth="9.125" defaultRowHeight="12.75"/>
  <cols>
    <col min="1" max="1" width="54.75390625" style="0" customWidth="1"/>
    <col min="2" max="2" width="14.625" style="0" customWidth="1"/>
    <col min="3" max="3" width="9.375" style="0" customWidth="1"/>
    <col min="4" max="4" width="15.75390625" style="0" customWidth="1"/>
    <col min="5" max="5" width="13.75390625" style="0" customWidth="1"/>
    <col min="6" max="6" width="15.125" style="0" customWidth="1"/>
    <col min="8" max="8" width="15.375" style="0" hidden="1" customWidth="1"/>
    <col min="9" max="9" width="12.125" style="0" hidden="1" customWidth="1"/>
    <col min="10" max="10" width="25.25390625" style="0" hidden="1" customWidth="1"/>
    <col min="11" max="11" width="14.875" style="0" hidden="1" customWidth="1"/>
    <col min="12" max="12" width="0" style="0" hidden="1" customWidth="1"/>
  </cols>
  <sheetData>
    <row r="1" spans="1:6" ht="91.5" customHeight="1">
      <c r="A1" s="1"/>
      <c r="B1" s="2"/>
      <c r="C1" s="2"/>
      <c r="D1" s="41" t="s">
        <v>307</v>
      </c>
      <c r="E1" s="41"/>
      <c r="F1" s="41"/>
    </row>
    <row r="2" spans="1:8" ht="6.75" customHeight="1">
      <c r="A2" s="26"/>
      <c r="B2" s="26"/>
      <c r="C2" s="26"/>
      <c r="D2" s="26"/>
      <c r="E2" s="36"/>
      <c r="F2" s="36"/>
      <c r="G2" s="26"/>
      <c r="H2" s="26"/>
    </row>
    <row r="3" spans="1:6" ht="78" customHeight="1">
      <c r="A3" s="1"/>
      <c r="B3" s="2"/>
      <c r="C3" s="25"/>
      <c r="D3" s="32"/>
      <c r="E3" s="43" t="s">
        <v>268</v>
      </c>
      <c r="F3" s="43"/>
    </row>
    <row r="4" spans="1:6" ht="66.75" customHeight="1">
      <c r="A4" s="42" t="s">
        <v>4</v>
      </c>
      <c r="B4" s="42"/>
      <c r="C4" s="42"/>
      <c r="D4" s="42"/>
      <c r="E4" s="42"/>
      <c r="F4" s="42"/>
    </row>
    <row r="5" spans="1:6" ht="14.25" customHeight="1">
      <c r="A5" s="3"/>
      <c r="B5" s="3"/>
      <c r="C5" s="3"/>
      <c r="D5" s="4"/>
      <c r="F5" s="4" t="s">
        <v>0</v>
      </c>
    </row>
    <row r="6" spans="1:6" ht="112.5" customHeight="1">
      <c r="A6" s="5" t="s">
        <v>1</v>
      </c>
      <c r="B6" s="5" t="s">
        <v>2</v>
      </c>
      <c r="C6" s="5" t="s">
        <v>3</v>
      </c>
      <c r="D6" s="33" t="s">
        <v>278</v>
      </c>
      <c r="E6" s="27" t="s">
        <v>269</v>
      </c>
      <c r="F6" s="28" t="s">
        <v>270</v>
      </c>
    </row>
    <row r="7" spans="1:11" ht="33" customHeight="1">
      <c r="A7" s="29" t="s">
        <v>271</v>
      </c>
      <c r="B7" s="5"/>
      <c r="C7" s="5"/>
      <c r="D7" s="30">
        <f>D8+D20+D43+D48+D59+D64+D69+D84+D116+D126+D134+D148+D176+D181+D189+D201+D273+D287+D300</f>
        <v>313467262.84999996</v>
      </c>
      <c r="E7" s="30">
        <f>E8+E20+E43+E48+E59+E64+E69+E84+E116+E126+E134+E148+E176+E181+E189+E201+E273+E287+E300</f>
        <v>49908743.85000001</v>
      </c>
      <c r="F7" s="30">
        <f>F8+F20+F43+F48+F59+F64+F69+F84+F116+F126+F134+F148+F176+F181+F189+F201+F273+F287+F300</f>
        <v>363376006.7</v>
      </c>
      <c r="K7" s="10">
        <v>298862770.7</v>
      </c>
    </row>
    <row r="8" spans="1:11" ht="38.25">
      <c r="A8" s="34" t="s">
        <v>5</v>
      </c>
      <c r="B8" s="21" t="s">
        <v>6</v>
      </c>
      <c r="C8" s="6"/>
      <c r="D8" s="10">
        <f>D9+D16</f>
        <v>800000</v>
      </c>
      <c r="E8" s="10">
        <f>E9+E16</f>
        <v>0</v>
      </c>
      <c r="F8" s="10">
        <f>F9+F16</f>
        <v>800000</v>
      </c>
      <c r="H8" s="15">
        <f>D8-E8</f>
        <v>800000</v>
      </c>
      <c r="I8" s="10">
        <v>800000</v>
      </c>
      <c r="J8" s="15">
        <f>F8-I8</f>
        <v>0</v>
      </c>
      <c r="K8" s="15">
        <f>D7-K7</f>
        <v>14604492.149999976</v>
      </c>
    </row>
    <row r="9" spans="1:10" ht="27.75" customHeight="1">
      <c r="A9" s="17" t="s">
        <v>160</v>
      </c>
      <c r="B9" s="18" t="s">
        <v>7</v>
      </c>
      <c r="C9" s="18"/>
      <c r="D9" s="19">
        <f>D10+D13</f>
        <v>600000</v>
      </c>
      <c r="E9" s="19">
        <f>E10+E13</f>
        <v>0</v>
      </c>
      <c r="F9" s="19">
        <f>F10+F13</f>
        <v>600000</v>
      </c>
      <c r="H9" s="15">
        <f aca="true" t="shared" si="0" ref="H9:H81">D9-E9</f>
        <v>600000</v>
      </c>
      <c r="I9" s="11">
        <v>600000</v>
      </c>
      <c r="J9" s="15">
        <f aca="true" t="shared" si="1" ref="J9:J81">F9-I9</f>
        <v>0</v>
      </c>
    </row>
    <row r="10" spans="1:10" ht="38.25">
      <c r="A10" s="17" t="s">
        <v>161</v>
      </c>
      <c r="B10" s="18" t="s">
        <v>8</v>
      </c>
      <c r="C10" s="18"/>
      <c r="D10" s="19">
        <f aca="true" t="shared" si="2" ref="D10:F11">D11</f>
        <v>565000</v>
      </c>
      <c r="E10" s="19">
        <f t="shared" si="2"/>
        <v>0</v>
      </c>
      <c r="F10" s="19">
        <f t="shared" si="2"/>
        <v>565000</v>
      </c>
      <c r="H10" s="15">
        <f t="shared" si="0"/>
        <v>565000</v>
      </c>
      <c r="I10" s="11">
        <v>600000</v>
      </c>
      <c r="J10" s="15">
        <f t="shared" si="1"/>
        <v>-35000</v>
      </c>
    </row>
    <row r="11" spans="1:10" ht="29.25" customHeight="1">
      <c r="A11" s="17" t="s">
        <v>162</v>
      </c>
      <c r="B11" s="18" t="s">
        <v>8</v>
      </c>
      <c r="C11" s="18" t="s">
        <v>9</v>
      </c>
      <c r="D11" s="19">
        <f t="shared" si="2"/>
        <v>565000</v>
      </c>
      <c r="E11" s="19">
        <f t="shared" si="2"/>
        <v>0</v>
      </c>
      <c r="F11" s="19">
        <f t="shared" si="2"/>
        <v>565000</v>
      </c>
      <c r="H11" s="15">
        <f t="shared" si="0"/>
        <v>565000</v>
      </c>
      <c r="I11" s="11">
        <v>600000</v>
      </c>
      <c r="J11" s="15">
        <f t="shared" si="1"/>
        <v>-35000</v>
      </c>
    </row>
    <row r="12" spans="1:10" ht="25.5">
      <c r="A12" s="7" t="s">
        <v>163</v>
      </c>
      <c r="B12" s="8" t="s">
        <v>8</v>
      </c>
      <c r="C12" s="8" t="s">
        <v>10</v>
      </c>
      <c r="D12" s="16">
        <v>565000</v>
      </c>
      <c r="E12" s="16"/>
      <c r="F12" s="16">
        <f>D12+E12</f>
        <v>565000</v>
      </c>
      <c r="H12" s="15">
        <f t="shared" si="0"/>
        <v>565000</v>
      </c>
      <c r="I12" s="11">
        <v>600000</v>
      </c>
      <c r="J12" s="15">
        <f t="shared" si="1"/>
        <v>-35000</v>
      </c>
    </row>
    <row r="13" spans="1:10" ht="80.25" customHeight="1">
      <c r="A13" s="17" t="s">
        <v>273</v>
      </c>
      <c r="B13" s="23" t="s">
        <v>274</v>
      </c>
      <c r="C13" s="23"/>
      <c r="D13" s="24">
        <f aca="true" t="shared" si="3" ref="D13:F14">D14</f>
        <v>35000</v>
      </c>
      <c r="E13" s="24">
        <f t="shared" si="3"/>
        <v>0</v>
      </c>
      <c r="F13" s="24">
        <f t="shared" si="3"/>
        <v>35000</v>
      </c>
      <c r="H13" s="15"/>
      <c r="I13" s="11"/>
      <c r="J13" s="15"/>
    </row>
    <row r="14" spans="1:10" ht="12.75">
      <c r="A14" s="17" t="s">
        <v>175</v>
      </c>
      <c r="B14" s="23" t="s">
        <v>274</v>
      </c>
      <c r="C14" s="23" t="s">
        <v>25</v>
      </c>
      <c r="D14" s="24">
        <f t="shared" si="3"/>
        <v>35000</v>
      </c>
      <c r="E14" s="24">
        <f t="shared" si="3"/>
        <v>0</v>
      </c>
      <c r="F14" s="24">
        <f t="shared" si="3"/>
        <v>35000</v>
      </c>
      <c r="H14" s="15"/>
      <c r="I14" s="11"/>
      <c r="J14" s="15"/>
    </row>
    <row r="15" spans="1:10" ht="12.75">
      <c r="A15" s="7" t="s">
        <v>176</v>
      </c>
      <c r="B15" s="31" t="s">
        <v>274</v>
      </c>
      <c r="C15" s="31" t="s">
        <v>26</v>
      </c>
      <c r="D15" s="20">
        <v>35000</v>
      </c>
      <c r="E15" s="20"/>
      <c r="F15" s="20">
        <f>D15+E15</f>
        <v>35000</v>
      </c>
      <c r="H15" s="15"/>
      <c r="I15" s="11"/>
      <c r="J15" s="15"/>
    </row>
    <row r="16" spans="1:10" ht="65.25" customHeight="1">
      <c r="A16" s="17" t="s">
        <v>164</v>
      </c>
      <c r="B16" s="18" t="s">
        <v>11</v>
      </c>
      <c r="C16" s="18"/>
      <c r="D16" s="19">
        <f aca="true" t="shared" si="4" ref="D16:F18">D17</f>
        <v>200000</v>
      </c>
      <c r="E16" s="19">
        <f t="shared" si="4"/>
        <v>0</v>
      </c>
      <c r="F16" s="19">
        <f t="shared" si="4"/>
        <v>200000</v>
      </c>
      <c r="H16" s="15">
        <f t="shared" si="0"/>
        <v>200000</v>
      </c>
      <c r="I16" s="11">
        <v>200000</v>
      </c>
      <c r="J16" s="15">
        <f t="shared" si="1"/>
        <v>0</v>
      </c>
    </row>
    <row r="17" spans="1:10" ht="56.25" customHeight="1">
      <c r="A17" s="17" t="s">
        <v>165</v>
      </c>
      <c r="B17" s="18" t="s">
        <v>12</v>
      </c>
      <c r="C17" s="18"/>
      <c r="D17" s="19">
        <f t="shared" si="4"/>
        <v>200000</v>
      </c>
      <c r="E17" s="19">
        <f t="shared" si="4"/>
        <v>0</v>
      </c>
      <c r="F17" s="19">
        <f t="shared" si="4"/>
        <v>200000</v>
      </c>
      <c r="H17" s="15">
        <f t="shared" si="0"/>
        <v>200000</v>
      </c>
      <c r="I17" s="11">
        <v>200000</v>
      </c>
      <c r="J17" s="15">
        <f t="shared" si="1"/>
        <v>0</v>
      </c>
    </row>
    <row r="18" spans="1:10" ht="25.5">
      <c r="A18" s="17" t="s">
        <v>158</v>
      </c>
      <c r="B18" s="18" t="s">
        <v>12</v>
      </c>
      <c r="C18" s="18" t="s">
        <v>13</v>
      </c>
      <c r="D18" s="19">
        <f t="shared" si="4"/>
        <v>200000</v>
      </c>
      <c r="E18" s="19">
        <f t="shared" si="4"/>
        <v>0</v>
      </c>
      <c r="F18" s="19">
        <f t="shared" si="4"/>
        <v>200000</v>
      </c>
      <c r="H18" s="15">
        <f t="shared" si="0"/>
        <v>200000</v>
      </c>
      <c r="I18" s="11">
        <v>200000</v>
      </c>
      <c r="J18" s="15">
        <f t="shared" si="1"/>
        <v>0</v>
      </c>
    </row>
    <row r="19" spans="1:10" ht="43.5" customHeight="1">
      <c r="A19" s="7" t="s">
        <v>166</v>
      </c>
      <c r="B19" s="8" t="s">
        <v>12</v>
      </c>
      <c r="C19" s="8" t="s">
        <v>14</v>
      </c>
      <c r="D19" s="16">
        <v>200000</v>
      </c>
      <c r="E19" s="16"/>
      <c r="F19" s="16">
        <f>D19+E19</f>
        <v>200000</v>
      </c>
      <c r="H19" s="15">
        <f t="shared" si="0"/>
        <v>200000</v>
      </c>
      <c r="I19" s="11">
        <v>200000</v>
      </c>
      <c r="J19" s="15">
        <f t="shared" si="1"/>
        <v>0</v>
      </c>
    </row>
    <row r="20" spans="1:10" ht="42" customHeight="1">
      <c r="A20" s="34" t="s">
        <v>15</v>
      </c>
      <c r="B20" s="21" t="s">
        <v>16</v>
      </c>
      <c r="C20" s="21"/>
      <c r="D20" s="10">
        <f>D21+D36</f>
        <v>3702000</v>
      </c>
      <c r="E20" s="10">
        <f>E21+E36</f>
        <v>0</v>
      </c>
      <c r="F20" s="10">
        <f>F21+F36</f>
        <v>3702000</v>
      </c>
      <c r="H20" s="15">
        <f t="shared" si="0"/>
        <v>3702000</v>
      </c>
      <c r="I20" s="10">
        <v>3702000</v>
      </c>
      <c r="J20" s="15">
        <f t="shared" si="1"/>
        <v>0</v>
      </c>
    </row>
    <row r="21" spans="1:10" ht="25.5">
      <c r="A21" s="17" t="s">
        <v>167</v>
      </c>
      <c r="B21" s="18" t="s">
        <v>17</v>
      </c>
      <c r="C21" s="18"/>
      <c r="D21" s="19">
        <f>D22+D27+D30+D33</f>
        <v>2580000</v>
      </c>
      <c r="E21" s="19">
        <f>E22+E27+E30+E33</f>
        <v>0</v>
      </c>
      <c r="F21" s="19">
        <f>F22+F27+F30+F33</f>
        <v>2580000</v>
      </c>
      <c r="H21" s="15">
        <f t="shared" si="0"/>
        <v>2580000</v>
      </c>
      <c r="I21" s="11">
        <v>2580000</v>
      </c>
      <c r="J21" s="15">
        <f t="shared" si="1"/>
        <v>0</v>
      </c>
    </row>
    <row r="22" spans="1:10" ht="12.75">
      <c r="A22" s="17" t="s">
        <v>168</v>
      </c>
      <c r="B22" s="18" t="s">
        <v>18</v>
      </c>
      <c r="C22" s="18"/>
      <c r="D22" s="19">
        <f>D23+D25</f>
        <v>820000</v>
      </c>
      <c r="E22" s="19">
        <f>E23+E25</f>
        <v>0</v>
      </c>
      <c r="F22" s="19">
        <f>F23+F25</f>
        <v>820000</v>
      </c>
      <c r="H22" s="15">
        <f t="shared" si="0"/>
        <v>820000</v>
      </c>
      <c r="I22" s="11">
        <v>820000</v>
      </c>
      <c r="J22" s="15">
        <f t="shared" si="1"/>
        <v>0</v>
      </c>
    </row>
    <row r="23" spans="1:10" ht="12.75">
      <c r="A23" s="17" t="s">
        <v>169</v>
      </c>
      <c r="B23" s="18" t="s">
        <v>18</v>
      </c>
      <c r="C23" s="18" t="s">
        <v>19</v>
      </c>
      <c r="D23" s="19">
        <f>D24</f>
        <v>100000</v>
      </c>
      <c r="E23" s="19">
        <f>E24</f>
        <v>0</v>
      </c>
      <c r="F23" s="19">
        <f>F24</f>
        <v>100000</v>
      </c>
      <c r="H23" s="15">
        <f t="shared" si="0"/>
        <v>100000</v>
      </c>
      <c r="I23" s="11">
        <v>100000</v>
      </c>
      <c r="J23" s="15">
        <f t="shared" si="1"/>
        <v>0</v>
      </c>
    </row>
    <row r="24" spans="1:10" ht="25.5">
      <c r="A24" s="7" t="s">
        <v>170</v>
      </c>
      <c r="B24" s="8" t="s">
        <v>18</v>
      </c>
      <c r="C24" s="8" t="s">
        <v>20</v>
      </c>
      <c r="D24" s="16">
        <v>100000</v>
      </c>
      <c r="E24" s="16"/>
      <c r="F24" s="16">
        <f>D24+E24</f>
        <v>100000</v>
      </c>
      <c r="H24" s="15">
        <f t="shared" si="0"/>
        <v>100000</v>
      </c>
      <c r="I24" s="11">
        <v>100000</v>
      </c>
      <c r="J24" s="15">
        <f t="shared" si="1"/>
        <v>0</v>
      </c>
    </row>
    <row r="25" spans="1:10" ht="25.5">
      <c r="A25" s="17" t="s">
        <v>158</v>
      </c>
      <c r="B25" s="18" t="s">
        <v>18</v>
      </c>
      <c r="C25" s="18" t="s">
        <v>13</v>
      </c>
      <c r="D25" s="19">
        <f>D26</f>
        <v>720000</v>
      </c>
      <c r="E25" s="19">
        <f>E26</f>
        <v>0</v>
      </c>
      <c r="F25" s="19">
        <f>F26</f>
        <v>720000</v>
      </c>
      <c r="H25" s="15">
        <f t="shared" si="0"/>
        <v>720000</v>
      </c>
      <c r="I25" s="11">
        <v>720000</v>
      </c>
      <c r="J25" s="15">
        <f t="shared" si="1"/>
        <v>0</v>
      </c>
    </row>
    <row r="26" spans="1:10" ht="42" customHeight="1">
      <c r="A26" s="7" t="s">
        <v>166</v>
      </c>
      <c r="B26" s="8" t="s">
        <v>18</v>
      </c>
      <c r="C26" s="8" t="s">
        <v>14</v>
      </c>
      <c r="D26" s="16">
        <v>720000</v>
      </c>
      <c r="E26" s="16"/>
      <c r="F26" s="16">
        <f>D26+E26</f>
        <v>720000</v>
      </c>
      <c r="H26" s="15">
        <f t="shared" si="0"/>
        <v>720000</v>
      </c>
      <c r="I26" s="11">
        <v>720000</v>
      </c>
      <c r="J26" s="15">
        <f t="shared" si="1"/>
        <v>0</v>
      </c>
    </row>
    <row r="27" spans="1:10" ht="25.5">
      <c r="A27" s="17" t="s">
        <v>171</v>
      </c>
      <c r="B27" s="18" t="s">
        <v>21</v>
      </c>
      <c r="C27" s="18"/>
      <c r="D27" s="19">
        <f aca="true" t="shared" si="5" ref="D27:F28">D28</f>
        <v>400000</v>
      </c>
      <c r="E27" s="19">
        <f t="shared" si="5"/>
        <v>0</v>
      </c>
      <c r="F27" s="19">
        <f t="shared" si="5"/>
        <v>400000</v>
      </c>
      <c r="H27" s="15">
        <f t="shared" si="0"/>
        <v>400000</v>
      </c>
      <c r="I27" s="11">
        <v>400000</v>
      </c>
      <c r="J27" s="15">
        <f t="shared" si="1"/>
        <v>0</v>
      </c>
    </row>
    <row r="28" spans="1:10" ht="12.75">
      <c r="A28" s="17" t="s">
        <v>172</v>
      </c>
      <c r="B28" s="18" t="s">
        <v>21</v>
      </c>
      <c r="C28" s="18" t="s">
        <v>22</v>
      </c>
      <c r="D28" s="19">
        <f t="shared" si="5"/>
        <v>400000</v>
      </c>
      <c r="E28" s="19">
        <f t="shared" si="5"/>
        <v>0</v>
      </c>
      <c r="F28" s="19">
        <f t="shared" si="5"/>
        <v>400000</v>
      </c>
      <c r="H28" s="15">
        <f t="shared" si="0"/>
        <v>400000</v>
      </c>
      <c r="I28" s="11">
        <v>400000</v>
      </c>
      <c r="J28" s="15">
        <f t="shared" si="1"/>
        <v>0</v>
      </c>
    </row>
    <row r="29" spans="1:10" ht="38.25">
      <c r="A29" s="7" t="s">
        <v>173</v>
      </c>
      <c r="B29" s="8" t="s">
        <v>21</v>
      </c>
      <c r="C29" s="8" t="s">
        <v>23</v>
      </c>
      <c r="D29" s="16">
        <v>400000</v>
      </c>
      <c r="E29" s="16"/>
      <c r="F29" s="16">
        <f>D29+E29</f>
        <v>400000</v>
      </c>
      <c r="H29" s="15">
        <f t="shared" si="0"/>
        <v>400000</v>
      </c>
      <c r="I29" s="11">
        <v>400000</v>
      </c>
      <c r="J29" s="15">
        <f t="shared" si="1"/>
        <v>0</v>
      </c>
    </row>
    <row r="30" spans="1:10" ht="25.5">
      <c r="A30" s="17" t="s">
        <v>174</v>
      </c>
      <c r="B30" s="18" t="s">
        <v>24</v>
      </c>
      <c r="C30" s="18"/>
      <c r="D30" s="19">
        <f aca="true" t="shared" si="6" ref="D30:F31">D31</f>
        <v>1000000</v>
      </c>
      <c r="E30" s="19">
        <f t="shared" si="6"/>
        <v>0</v>
      </c>
      <c r="F30" s="19">
        <f t="shared" si="6"/>
        <v>1000000</v>
      </c>
      <c r="H30" s="15">
        <f t="shared" si="0"/>
        <v>1000000</v>
      </c>
      <c r="I30" s="11">
        <v>1000000</v>
      </c>
      <c r="J30" s="15">
        <f t="shared" si="1"/>
        <v>0</v>
      </c>
    </row>
    <row r="31" spans="1:10" ht="12.75">
      <c r="A31" s="17" t="s">
        <v>175</v>
      </c>
      <c r="B31" s="18" t="s">
        <v>24</v>
      </c>
      <c r="C31" s="18" t="s">
        <v>25</v>
      </c>
      <c r="D31" s="19">
        <f t="shared" si="6"/>
        <v>1000000</v>
      </c>
      <c r="E31" s="19">
        <f t="shared" si="6"/>
        <v>0</v>
      </c>
      <c r="F31" s="19">
        <f t="shared" si="6"/>
        <v>1000000</v>
      </c>
      <c r="H31" s="15">
        <f t="shared" si="0"/>
        <v>1000000</v>
      </c>
      <c r="I31" s="11">
        <v>1000000</v>
      </c>
      <c r="J31" s="15">
        <f t="shared" si="1"/>
        <v>0</v>
      </c>
    </row>
    <row r="32" spans="1:10" ht="12.75">
      <c r="A32" s="7" t="s">
        <v>176</v>
      </c>
      <c r="B32" s="8" t="s">
        <v>24</v>
      </c>
      <c r="C32" s="8" t="s">
        <v>26</v>
      </c>
      <c r="D32" s="16">
        <v>1000000</v>
      </c>
      <c r="E32" s="16"/>
      <c r="F32" s="16">
        <f>D32+E32</f>
        <v>1000000</v>
      </c>
      <c r="H32" s="15">
        <f t="shared" si="0"/>
        <v>1000000</v>
      </c>
      <c r="I32" s="11">
        <v>1000000</v>
      </c>
      <c r="J32" s="15">
        <f t="shared" si="1"/>
        <v>0</v>
      </c>
    </row>
    <row r="33" spans="1:10" ht="54.75" customHeight="1">
      <c r="A33" s="17" t="s">
        <v>177</v>
      </c>
      <c r="B33" s="18" t="s">
        <v>27</v>
      </c>
      <c r="C33" s="18"/>
      <c r="D33" s="19">
        <f aca="true" t="shared" si="7" ref="D33:F34">D34</f>
        <v>360000</v>
      </c>
      <c r="E33" s="19">
        <f t="shared" si="7"/>
        <v>0</v>
      </c>
      <c r="F33" s="19">
        <f t="shared" si="7"/>
        <v>360000</v>
      </c>
      <c r="H33" s="15">
        <f t="shared" si="0"/>
        <v>360000</v>
      </c>
      <c r="I33" s="11">
        <v>360000</v>
      </c>
      <c r="J33" s="15">
        <f t="shared" si="1"/>
        <v>0</v>
      </c>
    </row>
    <row r="34" spans="1:10" ht="12.75">
      <c r="A34" s="17" t="s">
        <v>169</v>
      </c>
      <c r="B34" s="18" t="s">
        <v>27</v>
      </c>
      <c r="C34" s="18" t="s">
        <v>19</v>
      </c>
      <c r="D34" s="19">
        <f t="shared" si="7"/>
        <v>360000</v>
      </c>
      <c r="E34" s="19">
        <f t="shared" si="7"/>
        <v>0</v>
      </c>
      <c r="F34" s="19">
        <f t="shared" si="7"/>
        <v>360000</v>
      </c>
      <c r="H34" s="15">
        <f t="shared" si="0"/>
        <v>360000</v>
      </c>
      <c r="I34" s="11">
        <v>360000</v>
      </c>
      <c r="J34" s="15">
        <f t="shared" si="1"/>
        <v>0</v>
      </c>
    </row>
    <row r="35" spans="1:10" ht="25.5">
      <c r="A35" s="7" t="s">
        <v>170</v>
      </c>
      <c r="B35" s="8" t="s">
        <v>27</v>
      </c>
      <c r="C35" s="8" t="s">
        <v>20</v>
      </c>
      <c r="D35" s="16">
        <v>360000</v>
      </c>
      <c r="E35" s="16"/>
      <c r="F35" s="16">
        <f>D35+E35</f>
        <v>360000</v>
      </c>
      <c r="H35" s="15">
        <f t="shared" si="0"/>
        <v>360000</v>
      </c>
      <c r="I35" s="11">
        <v>360000</v>
      </c>
      <c r="J35" s="15">
        <f t="shared" si="1"/>
        <v>0</v>
      </c>
    </row>
    <row r="36" spans="1:10" ht="12.75">
      <c r="A36" s="17" t="s">
        <v>178</v>
      </c>
      <c r="B36" s="18" t="s">
        <v>28</v>
      </c>
      <c r="C36" s="18"/>
      <c r="D36" s="19">
        <f>D37+D40</f>
        <v>1122000</v>
      </c>
      <c r="E36" s="19">
        <f>E37+E40</f>
        <v>0</v>
      </c>
      <c r="F36" s="19">
        <f>F37+F40</f>
        <v>1122000</v>
      </c>
      <c r="H36" s="15">
        <f t="shared" si="0"/>
        <v>1122000</v>
      </c>
      <c r="I36" s="11">
        <v>1122000</v>
      </c>
      <c r="J36" s="15">
        <f t="shared" si="1"/>
        <v>0</v>
      </c>
    </row>
    <row r="37" spans="1:10" ht="12.75">
      <c r="A37" s="17" t="s">
        <v>179</v>
      </c>
      <c r="B37" s="18" t="s">
        <v>29</v>
      </c>
      <c r="C37" s="18"/>
      <c r="D37" s="19">
        <f aca="true" t="shared" si="8" ref="D37:F38">D38</f>
        <v>834000</v>
      </c>
      <c r="E37" s="19">
        <f t="shared" si="8"/>
        <v>0</v>
      </c>
      <c r="F37" s="19">
        <f t="shared" si="8"/>
        <v>834000</v>
      </c>
      <c r="H37" s="15">
        <f t="shared" si="0"/>
        <v>834000</v>
      </c>
      <c r="I37" s="11">
        <v>834000</v>
      </c>
      <c r="J37" s="15">
        <f t="shared" si="1"/>
        <v>0</v>
      </c>
    </row>
    <row r="38" spans="1:10" ht="12.75">
      <c r="A38" s="17" t="s">
        <v>169</v>
      </c>
      <c r="B38" s="18" t="s">
        <v>29</v>
      </c>
      <c r="C38" s="18" t="s">
        <v>19</v>
      </c>
      <c r="D38" s="19">
        <f t="shared" si="8"/>
        <v>834000</v>
      </c>
      <c r="E38" s="19">
        <f t="shared" si="8"/>
        <v>0</v>
      </c>
      <c r="F38" s="19">
        <f t="shared" si="8"/>
        <v>834000</v>
      </c>
      <c r="H38" s="15">
        <f t="shared" si="0"/>
        <v>834000</v>
      </c>
      <c r="I38" s="11">
        <v>834000</v>
      </c>
      <c r="J38" s="15">
        <f t="shared" si="1"/>
        <v>0</v>
      </c>
    </row>
    <row r="39" spans="1:10" ht="12.75">
      <c r="A39" s="7" t="s">
        <v>180</v>
      </c>
      <c r="B39" s="8" t="s">
        <v>29</v>
      </c>
      <c r="C39" s="8" t="s">
        <v>30</v>
      </c>
      <c r="D39" s="16">
        <v>834000</v>
      </c>
      <c r="E39" s="16"/>
      <c r="F39" s="16">
        <f>D39+E39</f>
        <v>834000</v>
      </c>
      <c r="H39" s="15">
        <f t="shared" si="0"/>
        <v>834000</v>
      </c>
      <c r="I39" s="11">
        <v>834000</v>
      </c>
      <c r="J39" s="15">
        <f t="shared" si="1"/>
        <v>0</v>
      </c>
    </row>
    <row r="40" spans="1:10" ht="25.5">
      <c r="A40" s="17" t="s">
        <v>181</v>
      </c>
      <c r="B40" s="18" t="s">
        <v>31</v>
      </c>
      <c r="C40" s="18"/>
      <c r="D40" s="19">
        <f aca="true" t="shared" si="9" ref="D40:F41">D41</f>
        <v>288000</v>
      </c>
      <c r="E40" s="19">
        <f t="shared" si="9"/>
        <v>0</v>
      </c>
      <c r="F40" s="19">
        <f t="shared" si="9"/>
        <v>288000</v>
      </c>
      <c r="H40" s="15">
        <f t="shared" si="0"/>
        <v>288000</v>
      </c>
      <c r="I40" s="11">
        <v>288000</v>
      </c>
      <c r="J40" s="15">
        <f t="shared" si="1"/>
        <v>0</v>
      </c>
    </row>
    <row r="41" spans="1:10" ht="12.75">
      <c r="A41" s="17" t="s">
        <v>169</v>
      </c>
      <c r="B41" s="18" t="s">
        <v>31</v>
      </c>
      <c r="C41" s="18" t="s">
        <v>19</v>
      </c>
      <c r="D41" s="19">
        <f t="shared" si="9"/>
        <v>288000</v>
      </c>
      <c r="E41" s="19">
        <f t="shared" si="9"/>
        <v>0</v>
      </c>
      <c r="F41" s="19">
        <f t="shared" si="9"/>
        <v>288000</v>
      </c>
      <c r="H41" s="15">
        <f t="shared" si="0"/>
        <v>288000</v>
      </c>
      <c r="I41" s="11">
        <v>288000</v>
      </c>
      <c r="J41" s="15">
        <f t="shared" si="1"/>
        <v>0</v>
      </c>
    </row>
    <row r="42" spans="1:10" ht="25.5">
      <c r="A42" s="7" t="s">
        <v>182</v>
      </c>
      <c r="B42" s="8" t="s">
        <v>31</v>
      </c>
      <c r="C42" s="8" t="s">
        <v>32</v>
      </c>
      <c r="D42" s="16">
        <v>288000</v>
      </c>
      <c r="E42" s="16"/>
      <c r="F42" s="16">
        <f>D42+E42</f>
        <v>288000</v>
      </c>
      <c r="H42" s="15">
        <f t="shared" si="0"/>
        <v>288000</v>
      </c>
      <c r="I42" s="11">
        <v>288000</v>
      </c>
      <c r="J42" s="15">
        <f t="shared" si="1"/>
        <v>0</v>
      </c>
    </row>
    <row r="43" spans="1:10" ht="38.25">
      <c r="A43" s="34" t="s">
        <v>33</v>
      </c>
      <c r="B43" s="21" t="s">
        <v>34</v>
      </c>
      <c r="C43" s="21"/>
      <c r="D43" s="10">
        <f aca="true" t="shared" si="10" ref="D43:F46">D44</f>
        <v>396000</v>
      </c>
      <c r="E43" s="10">
        <f t="shared" si="10"/>
        <v>0</v>
      </c>
      <c r="F43" s="10">
        <f t="shared" si="10"/>
        <v>396000</v>
      </c>
      <c r="H43" s="15">
        <f t="shared" si="0"/>
        <v>396000</v>
      </c>
      <c r="I43" s="10">
        <v>396000</v>
      </c>
      <c r="J43" s="15">
        <f t="shared" si="1"/>
        <v>0</v>
      </c>
    </row>
    <row r="44" spans="1:10" ht="25.5">
      <c r="A44" s="17" t="s">
        <v>183</v>
      </c>
      <c r="B44" s="18" t="s">
        <v>35</v>
      </c>
      <c r="C44" s="18"/>
      <c r="D44" s="19">
        <f t="shared" si="10"/>
        <v>396000</v>
      </c>
      <c r="E44" s="19">
        <f t="shared" si="10"/>
        <v>0</v>
      </c>
      <c r="F44" s="19">
        <f t="shared" si="10"/>
        <v>396000</v>
      </c>
      <c r="H44" s="15">
        <f t="shared" si="0"/>
        <v>396000</v>
      </c>
      <c r="I44" s="11">
        <v>396000</v>
      </c>
      <c r="J44" s="15">
        <f t="shared" si="1"/>
        <v>0</v>
      </c>
    </row>
    <row r="45" spans="1:10" ht="25.5">
      <c r="A45" s="17" t="s">
        <v>184</v>
      </c>
      <c r="B45" s="18" t="s">
        <v>36</v>
      </c>
      <c r="C45" s="18"/>
      <c r="D45" s="19">
        <f t="shared" si="10"/>
        <v>396000</v>
      </c>
      <c r="E45" s="19">
        <f t="shared" si="10"/>
        <v>0</v>
      </c>
      <c r="F45" s="19">
        <f t="shared" si="10"/>
        <v>396000</v>
      </c>
      <c r="H45" s="15">
        <f t="shared" si="0"/>
        <v>396000</v>
      </c>
      <c r="I45" s="11">
        <v>396000</v>
      </c>
      <c r="J45" s="15">
        <f t="shared" si="1"/>
        <v>0</v>
      </c>
    </row>
    <row r="46" spans="1:10" ht="25.5">
      <c r="A46" s="17" t="s">
        <v>162</v>
      </c>
      <c r="B46" s="18" t="s">
        <v>36</v>
      </c>
      <c r="C46" s="18" t="s">
        <v>9</v>
      </c>
      <c r="D46" s="19">
        <f t="shared" si="10"/>
        <v>396000</v>
      </c>
      <c r="E46" s="19">
        <f t="shared" si="10"/>
        <v>0</v>
      </c>
      <c r="F46" s="19">
        <f t="shared" si="10"/>
        <v>396000</v>
      </c>
      <c r="H46" s="15">
        <f t="shared" si="0"/>
        <v>396000</v>
      </c>
      <c r="I46" s="11">
        <v>396000</v>
      </c>
      <c r="J46" s="15">
        <f t="shared" si="1"/>
        <v>0</v>
      </c>
    </row>
    <row r="47" spans="1:10" ht="25.5">
      <c r="A47" s="7" t="s">
        <v>163</v>
      </c>
      <c r="B47" s="8" t="s">
        <v>36</v>
      </c>
      <c r="C47" s="8" t="s">
        <v>10</v>
      </c>
      <c r="D47" s="16">
        <v>396000</v>
      </c>
      <c r="E47" s="16"/>
      <c r="F47" s="16">
        <f>D47+E47</f>
        <v>396000</v>
      </c>
      <c r="H47" s="15">
        <f t="shared" si="0"/>
        <v>396000</v>
      </c>
      <c r="I47" s="11">
        <v>396000</v>
      </c>
      <c r="J47" s="15">
        <f t="shared" si="1"/>
        <v>0</v>
      </c>
    </row>
    <row r="48" spans="1:10" ht="38.25">
      <c r="A48" s="34" t="s">
        <v>37</v>
      </c>
      <c r="B48" s="21" t="s">
        <v>38</v>
      </c>
      <c r="C48" s="21"/>
      <c r="D48" s="10">
        <f>D49</f>
        <v>3010933.6999999997</v>
      </c>
      <c r="E48" s="10">
        <f>E49</f>
        <v>4317970.87</v>
      </c>
      <c r="F48" s="10">
        <f>F49</f>
        <v>7328904.57</v>
      </c>
      <c r="H48" s="15">
        <f t="shared" si="0"/>
        <v>-1307037.1700000004</v>
      </c>
      <c r="I48" s="10">
        <v>3010933.7</v>
      </c>
      <c r="J48" s="15">
        <f t="shared" si="1"/>
        <v>4317970.87</v>
      </c>
    </row>
    <row r="49" spans="1:10" ht="25.5">
      <c r="A49" s="17" t="s">
        <v>185</v>
      </c>
      <c r="B49" s="18" t="s">
        <v>39</v>
      </c>
      <c r="C49" s="18"/>
      <c r="D49" s="19">
        <f>D50+D53+D56</f>
        <v>3010933.6999999997</v>
      </c>
      <c r="E49" s="19">
        <f>E50+E53+E56</f>
        <v>4317970.87</v>
      </c>
      <c r="F49" s="19">
        <f>F50+F53+F56</f>
        <v>7328904.57</v>
      </c>
      <c r="H49" s="15">
        <f t="shared" si="0"/>
        <v>-1307037.1700000004</v>
      </c>
      <c r="I49" s="11">
        <v>3010933.7</v>
      </c>
      <c r="J49" s="15">
        <f t="shared" si="1"/>
        <v>4317970.87</v>
      </c>
    </row>
    <row r="50" spans="1:10" ht="38.25">
      <c r="A50" s="17" t="s">
        <v>186</v>
      </c>
      <c r="B50" s="18" t="s">
        <v>40</v>
      </c>
      <c r="C50" s="18"/>
      <c r="D50" s="19">
        <f aca="true" t="shared" si="11" ref="D50:F51">D51</f>
        <v>1786746.57</v>
      </c>
      <c r="E50" s="19">
        <f t="shared" si="11"/>
        <v>4169075.33</v>
      </c>
      <c r="F50" s="19">
        <f t="shared" si="11"/>
        <v>5955821.9</v>
      </c>
      <c r="H50" s="15">
        <f t="shared" si="0"/>
        <v>-2382328.76</v>
      </c>
      <c r="I50" s="11">
        <v>1786746.57</v>
      </c>
      <c r="J50" s="15">
        <f t="shared" si="1"/>
        <v>4169075.33</v>
      </c>
    </row>
    <row r="51" spans="1:10" ht="25.5">
      <c r="A51" s="17" t="s">
        <v>187</v>
      </c>
      <c r="B51" s="18" t="s">
        <v>40</v>
      </c>
      <c r="C51" s="18" t="s">
        <v>41</v>
      </c>
      <c r="D51" s="19">
        <f t="shared" si="11"/>
        <v>1786746.57</v>
      </c>
      <c r="E51" s="19">
        <f t="shared" si="11"/>
        <v>4169075.33</v>
      </c>
      <c r="F51" s="19">
        <f t="shared" si="11"/>
        <v>5955821.9</v>
      </c>
      <c r="H51" s="15">
        <f t="shared" si="0"/>
        <v>-2382328.76</v>
      </c>
      <c r="I51" s="11">
        <v>1786746.57</v>
      </c>
      <c r="J51" s="15">
        <f t="shared" si="1"/>
        <v>4169075.33</v>
      </c>
    </row>
    <row r="52" spans="1:10" ht="12.75">
      <c r="A52" s="7" t="s">
        <v>188</v>
      </c>
      <c r="B52" s="8" t="s">
        <v>40</v>
      </c>
      <c r="C52" s="8" t="s">
        <v>42</v>
      </c>
      <c r="D52" s="16">
        <v>1786746.57</v>
      </c>
      <c r="E52" s="16">
        <v>4169075.33</v>
      </c>
      <c r="F52" s="16">
        <f>D52+E52</f>
        <v>5955821.9</v>
      </c>
      <c r="H52" s="15">
        <f t="shared" si="0"/>
        <v>-2382328.76</v>
      </c>
      <c r="I52" s="11">
        <v>1786746.57</v>
      </c>
      <c r="J52" s="15">
        <f t="shared" si="1"/>
        <v>4169075.33</v>
      </c>
    </row>
    <row r="53" spans="1:10" ht="25.5">
      <c r="A53" s="17" t="s">
        <v>189</v>
      </c>
      <c r="B53" s="18" t="s">
        <v>43</v>
      </c>
      <c r="C53" s="18"/>
      <c r="D53" s="19">
        <f aca="true" t="shared" si="12" ref="D53:F54">D54</f>
        <v>1169510.02</v>
      </c>
      <c r="E53" s="19">
        <f t="shared" si="12"/>
        <v>130283.6</v>
      </c>
      <c r="F53" s="19">
        <f t="shared" si="12"/>
        <v>1299793.62</v>
      </c>
      <c r="H53" s="15">
        <f t="shared" si="0"/>
        <v>1039226.42</v>
      </c>
      <c r="I53" s="11">
        <v>1169510.02</v>
      </c>
      <c r="J53" s="15">
        <f t="shared" si="1"/>
        <v>130283.6000000001</v>
      </c>
    </row>
    <row r="54" spans="1:10" ht="25.5">
      <c r="A54" s="17" t="s">
        <v>187</v>
      </c>
      <c r="B54" s="18" t="s">
        <v>43</v>
      </c>
      <c r="C54" s="18" t="s">
        <v>41</v>
      </c>
      <c r="D54" s="19">
        <f t="shared" si="12"/>
        <v>1169510.02</v>
      </c>
      <c r="E54" s="19">
        <f t="shared" si="12"/>
        <v>130283.6</v>
      </c>
      <c r="F54" s="19">
        <f t="shared" si="12"/>
        <v>1299793.62</v>
      </c>
      <c r="H54" s="15">
        <f t="shared" si="0"/>
        <v>1039226.42</v>
      </c>
      <c r="I54" s="11">
        <v>1169510.02</v>
      </c>
      <c r="J54" s="15">
        <f t="shared" si="1"/>
        <v>130283.6000000001</v>
      </c>
    </row>
    <row r="55" spans="1:10" ht="12.75">
      <c r="A55" s="7" t="s">
        <v>188</v>
      </c>
      <c r="B55" s="8" t="s">
        <v>43</v>
      </c>
      <c r="C55" s="8" t="s">
        <v>42</v>
      </c>
      <c r="D55" s="16">
        <v>1169510.02</v>
      </c>
      <c r="E55" s="16">
        <v>130283.6</v>
      </c>
      <c r="F55" s="16">
        <f>D55+E55</f>
        <v>1299793.62</v>
      </c>
      <c r="H55" s="15">
        <f t="shared" si="0"/>
        <v>1039226.42</v>
      </c>
      <c r="I55" s="11">
        <v>1169510.02</v>
      </c>
      <c r="J55" s="15">
        <f t="shared" si="1"/>
        <v>130283.6000000001</v>
      </c>
    </row>
    <row r="56" spans="1:10" ht="25.5">
      <c r="A56" s="17" t="s">
        <v>190</v>
      </c>
      <c r="B56" s="18" t="s">
        <v>44</v>
      </c>
      <c r="C56" s="18"/>
      <c r="D56" s="19">
        <f aca="true" t="shared" si="13" ref="D56:F57">D57</f>
        <v>54677.11</v>
      </c>
      <c r="E56" s="19">
        <f t="shared" si="13"/>
        <v>18611.94</v>
      </c>
      <c r="F56" s="19">
        <f t="shared" si="13"/>
        <v>73289.05</v>
      </c>
      <c r="H56" s="15">
        <f t="shared" si="0"/>
        <v>36065.17</v>
      </c>
      <c r="I56" s="11">
        <v>54677.11</v>
      </c>
      <c r="J56" s="15">
        <f t="shared" si="1"/>
        <v>18611.940000000002</v>
      </c>
    </row>
    <row r="57" spans="1:10" ht="25.5">
      <c r="A57" s="17" t="s">
        <v>187</v>
      </c>
      <c r="B57" s="18" t="s">
        <v>44</v>
      </c>
      <c r="C57" s="18" t="s">
        <v>41</v>
      </c>
      <c r="D57" s="19">
        <f t="shared" si="13"/>
        <v>54677.11</v>
      </c>
      <c r="E57" s="19">
        <f t="shared" si="13"/>
        <v>18611.94</v>
      </c>
      <c r="F57" s="19">
        <f t="shared" si="13"/>
        <v>73289.05</v>
      </c>
      <c r="H57" s="15">
        <f t="shared" si="0"/>
        <v>36065.17</v>
      </c>
      <c r="I57" s="11">
        <v>54677.11</v>
      </c>
      <c r="J57" s="15">
        <f t="shared" si="1"/>
        <v>18611.940000000002</v>
      </c>
    </row>
    <row r="58" spans="1:10" ht="12.75">
      <c r="A58" s="7" t="s">
        <v>188</v>
      </c>
      <c r="B58" s="8" t="s">
        <v>44</v>
      </c>
      <c r="C58" s="8" t="s">
        <v>42</v>
      </c>
      <c r="D58" s="16">
        <v>54677.11</v>
      </c>
      <c r="E58" s="16">
        <v>18611.94</v>
      </c>
      <c r="F58" s="16">
        <f>D58+E58</f>
        <v>73289.05</v>
      </c>
      <c r="H58" s="15">
        <f t="shared" si="0"/>
        <v>36065.17</v>
      </c>
      <c r="I58" s="11">
        <v>54677.11</v>
      </c>
      <c r="J58" s="15">
        <f t="shared" si="1"/>
        <v>18611.940000000002</v>
      </c>
    </row>
    <row r="59" spans="1:10" ht="38.25">
      <c r="A59" s="34" t="s">
        <v>45</v>
      </c>
      <c r="B59" s="21" t="s">
        <v>46</v>
      </c>
      <c r="C59" s="21"/>
      <c r="D59" s="10">
        <f aca="true" t="shared" si="14" ref="D59:F62">D60</f>
        <v>2741251.16</v>
      </c>
      <c r="E59" s="10">
        <f t="shared" si="14"/>
        <v>0</v>
      </c>
      <c r="F59" s="10">
        <f t="shared" si="14"/>
        <v>2741251.16</v>
      </c>
      <c r="H59" s="15">
        <f t="shared" si="0"/>
        <v>2741251.16</v>
      </c>
      <c r="I59" s="10">
        <v>1636120</v>
      </c>
      <c r="J59" s="15">
        <f t="shared" si="1"/>
        <v>1105131.1600000001</v>
      </c>
    </row>
    <row r="60" spans="1:10" ht="25.5">
      <c r="A60" s="17" t="s">
        <v>191</v>
      </c>
      <c r="B60" s="18" t="s">
        <v>47</v>
      </c>
      <c r="C60" s="18"/>
      <c r="D60" s="19">
        <f t="shared" si="14"/>
        <v>2741251.16</v>
      </c>
      <c r="E60" s="19">
        <f t="shared" si="14"/>
        <v>0</v>
      </c>
      <c r="F60" s="19">
        <f t="shared" si="14"/>
        <v>2741251.16</v>
      </c>
      <c r="H60" s="15">
        <f t="shared" si="0"/>
        <v>2741251.16</v>
      </c>
      <c r="I60" s="11">
        <v>1636120</v>
      </c>
      <c r="J60" s="15">
        <f t="shared" si="1"/>
        <v>1105131.1600000001</v>
      </c>
    </row>
    <row r="61" spans="1:10" ht="12.75">
      <c r="A61" s="17" t="s">
        <v>192</v>
      </c>
      <c r="B61" s="18" t="s">
        <v>48</v>
      </c>
      <c r="C61" s="18"/>
      <c r="D61" s="19">
        <f t="shared" si="14"/>
        <v>2741251.16</v>
      </c>
      <c r="E61" s="19">
        <f t="shared" si="14"/>
        <v>0</v>
      </c>
      <c r="F61" s="19">
        <f t="shared" si="14"/>
        <v>2741251.16</v>
      </c>
      <c r="H61" s="15">
        <f t="shared" si="0"/>
        <v>2741251.16</v>
      </c>
      <c r="I61" s="11">
        <v>1636120</v>
      </c>
      <c r="J61" s="15">
        <f t="shared" si="1"/>
        <v>1105131.1600000001</v>
      </c>
    </row>
    <row r="62" spans="1:10" ht="25.5">
      <c r="A62" s="17" t="s">
        <v>162</v>
      </c>
      <c r="B62" s="18" t="s">
        <v>48</v>
      </c>
      <c r="C62" s="18" t="s">
        <v>9</v>
      </c>
      <c r="D62" s="19">
        <f t="shared" si="14"/>
        <v>2741251.16</v>
      </c>
      <c r="E62" s="19">
        <f t="shared" si="14"/>
        <v>0</v>
      </c>
      <c r="F62" s="19">
        <f t="shared" si="14"/>
        <v>2741251.16</v>
      </c>
      <c r="H62" s="15">
        <f t="shared" si="0"/>
        <v>2741251.16</v>
      </c>
      <c r="I62" s="11">
        <v>1636120</v>
      </c>
      <c r="J62" s="15">
        <f t="shared" si="1"/>
        <v>1105131.1600000001</v>
      </c>
    </row>
    <row r="63" spans="1:10" ht="25.5">
      <c r="A63" s="7" t="s">
        <v>163</v>
      </c>
      <c r="B63" s="8" t="s">
        <v>48</v>
      </c>
      <c r="C63" s="8" t="s">
        <v>10</v>
      </c>
      <c r="D63" s="16">
        <v>2741251.16</v>
      </c>
      <c r="E63" s="16"/>
      <c r="F63" s="16">
        <f>D63+E63</f>
        <v>2741251.16</v>
      </c>
      <c r="H63" s="15">
        <f t="shared" si="0"/>
        <v>2741251.16</v>
      </c>
      <c r="I63" s="11">
        <v>1636120</v>
      </c>
      <c r="J63" s="15">
        <f t="shared" si="1"/>
        <v>1105131.1600000001</v>
      </c>
    </row>
    <row r="64" spans="1:10" ht="38.25">
      <c r="A64" s="34" t="s">
        <v>49</v>
      </c>
      <c r="B64" s="21" t="s">
        <v>50</v>
      </c>
      <c r="C64" s="21"/>
      <c r="D64" s="10">
        <f aca="true" t="shared" si="15" ref="D64:F67">D65</f>
        <v>1480732.5</v>
      </c>
      <c r="E64" s="10">
        <f t="shared" si="15"/>
        <v>0</v>
      </c>
      <c r="F64" s="10">
        <f t="shared" si="15"/>
        <v>1480732.5</v>
      </c>
      <c r="H64" s="15">
        <f t="shared" si="0"/>
        <v>1480732.5</v>
      </c>
      <c r="I64" s="10">
        <v>1356100</v>
      </c>
      <c r="J64" s="15">
        <f t="shared" si="1"/>
        <v>124632.5</v>
      </c>
    </row>
    <row r="65" spans="1:10" ht="38.25">
      <c r="A65" s="17" t="s">
        <v>193</v>
      </c>
      <c r="B65" s="18" t="s">
        <v>51</v>
      </c>
      <c r="C65" s="18"/>
      <c r="D65" s="19">
        <f t="shared" si="15"/>
        <v>1480732.5</v>
      </c>
      <c r="E65" s="19">
        <f t="shared" si="15"/>
        <v>0</v>
      </c>
      <c r="F65" s="19">
        <f t="shared" si="15"/>
        <v>1480732.5</v>
      </c>
      <c r="H65" s="15">
        <f t="shared" si="0"/>
        <v>1480732.5</v>
      </c>
      <c r="I65" s="11">
        <v>1356100</v>
      </c>
      <c r="J65" s="15">
        <f t="shared" si="1"/>
        <v>124632.5</v>
      </c>
    </row>
    <row r="66" spans="1:10" ht="38.25">
      <c r="A66" s="17" t="s">
        <v>194</v>
      </c>
      <c r="B66" s="18" t="s">
        <v>52</v>
      </c>
      <c r="C66" s="18"/>
      <c r="D66" s="19">
        <f t="shared" si="15"/>
        <v>1480732.5</v>
      </c>
      <c r="E66" s="19">
        <f t="shared" si="15"/>
        <v>0</v>
      </c>
      <c r="F66" s="19">
        <f t="shared" si="15"/>
        <v>1480732.5</v>
      </c>
      <c r="H66" s="15">
        <f t="shared" si="0"/>
        <v>1480732.5</v>
      </c>
      <c r="I66" s="11">
        <v>1356100</v>
      </c>
      <c r="J66" s="15">
        <f t="shared" si="1"/>
        <v>124632.5</v>
      </c>
    </row>
    <row r="67" spans="1:10" ht="25.5">
      <c r="A67" s="17" t="s">
        <v>162</v>
      </c>
      <c r="B67" s="18" t="s">
        <v>52</v>
      </c>
      <c r="C67" s="18" t="s">
        <v>9</v>
      </c>
      <c r="D67" s="19">
        <f t="shared" si="15"/>
        <v>1480732.5</v>
      </c>
      <c r="E67" s="19">
        <f t="shared" si="15"/>
        <v>0</v>
      </c>
      <c r="F67" s="19">
        <f t="shared" si="15"/>
        <v>1480732.5</v>
      </c>
      <c r="H67" s="15">
        <f t="shared" si="0"/>
        <v>1480732.5</v>
      </c>
      <c r="I67" s="11">
        <v>1356100</v>
      </c>
      <c r="J67" s="15">
        <f t="shared" si="1"/>
        <v>124632.5</v>
      </c>
    </row>
    <row r="68" spans="1:10" ht="25.5">
      <c r="A68" s="7" t="s">
        <v>163</v>
      </c>
      <c r="B68" s="8" t="s">
        <v>52</v>
      </c>
      <c r="C68" s="8" t="s">
        <v>10</v>
      </c>
      <c r="D68" s="16">
        <v>1480732.5</v>
      </c>
      <c r="E68" s="16"/>
      <c r="F68" s="16">
        <f>D68+E68</f>
        <v>1480732.5</v>
      </c>
      <c r="H68" s="15">
        <f t="shared" si="0"/>
        <v>1480732.5</v>
      </c>
      <c r="I68" s="11">
        <v>1356100</v>
      </c>
      <c r="J68" s="15">
        <f t="shared" si="1"/>
        <v>124632.5</v>
      </c>
    </row>
    <row r="69" spans="1:10" ht="38.25">
      <c r="A69" s="34" t="s">
        <v>53</v>
      </c>
      <c r="B69" s="21" t="s">
        <v>54</v>
      </c>
      <c r="C69" s="21"/>
      <c r="D69" s="10">
        <f>D70+D80</f>
        <v>24206968.39</v>
      </c>
      <c r="E69" s="10">
        <f>E70+E80</f>
        <v>-19158692.37</v>
      </c>
      <c r="F69" s="10">
        <f>F70+F80</f>
        <v>5048276.02</v>
      </c>
      <c r="H69" s="15">
        <f t="shared" si="0"/>
        <v>43365660.760000005</v>
      </c>
      <c r="I69" s="10">
        <v>24206968.39</v>
      </c>
      <c r="J69" s="15">
        <f t="shared" si="1"/>
        <v>-19158692.37</v>
      </c>
    </row>
    <row r="70" spans="1:10" ht="25.5">
      <c r="A70" s="17" t="s">
        <v>195</v>
      </c>
      <c r="B70" s="18" t="s">
        <v>55</v>
      </c>
      <c r="C70" s="18"/>
      <c r="D70" s="19">
        <f>D71+D76</f>
        <v>15206968.39</v>
      </c>
      <c r="E70" s="19">
        <f>E71+E76</f>
        <v>-13222692.370000001</v>
      </c>
      <c r="F70" s="19">
        <f>F71+F76</f>
        <v>1984276.0199999996</v>
      </c>
      <c r="H70" s="15">
        <f t="shared" si="0"/>
        <v>28429660.76</v>
      </c>
      <c r="I70" s="11">
        <v>15206968.39</v>
      </c>
      <c r="J70" s="15">
        <f t="shared" si="1"/>
        <v>-13222692.370000001</v>
      </c>
    </row>
    <row r="71" spans="1:10" ht="12.75">
      <c r="A71" s="17" t="s">
        <v>213</v>
      </c>
      <c r="B71" s="18" t="s">
        <v>279</v>
      </c>
      <c r="C71" s="18"/>
      <c r="D71" s="19">
        <f>D72+D74</f>
        <v>0</v>
      </c>
      <c r="E71" s="19">
        <f>E72+E74</f>
        <v>1621882.95</v>
      </c>
      <c r="F71" s="19">
        <f>F72+F74</f>
        <v>1621882.95</v>
      </c>
      <c r="H71" s="15"/>
      <c r="I71" s="11"/>
      <c r="J71" s="15"/>
    </row>
    <row r="72" spans="1:10" ht="25.5">
      <c r="A72" s="17" t="s">
        <v>162</v>
      </c>
      <c r="B72" s="18" t="s">
        <v>279</v>
      </c>
      <c r="C72" s="18" t="s">
        <v>9</v>
      </c>
      <c r="D72" s="19">
        <f>D73</f>
        <v>0</v>
      </c>
      <c r="E72" s="19">
        <f>E73</f>
        <v>136000</v>
      </c>
      <c r="F72" s="19">
        <f>F73</f>
        <v>136000</v>
      </c>
      <c r="H72" s="15"/>
      <c r="I72" s="11"/>
      <c r="J72" s="15"/>
    </row>
    <row r="73" spans="1:10" ht="25.5">
      <c r="A73" s="7" t="s">
        <v>163</v>
      </c>
      <c r="B73" s="8" t="s">
        <v>279</v>
      </c>
      <c r="C73" s="8" t="s">
        <v>10</v>
      </c>
      <c r="D73" s="19"/>
      <c r="E73" s="19">
        <v>136000</v>
      </c>
      <c r="F73" s="16">
        <f>D73+E73</f>
        <v>136000</v>
      </c>
      <c r="H73" s="15"/>
      <c r="I73" s="11"/>
      <c r="J73" s="15"/>
    </row>
    <row r="74" spans="1:10" ht="12.75">
      <c r="A74" s="17" t="s">
        <v>172</v>
      </c>
      <c r="B74" s="18" t="s">
        <v>279</v>
      </c>
      <c r="C74" s="18" t="s">
        <v>22</v>
      </c>
      <c r="D74" s="19">
        <f>D75</f>
        <v>0</v>
      </c>
      <c r="E74" s="19">
        <f>E75</f>
        <v>1485882.95</v>
      </c>
      <c r="F74" s="19">
        <f>F75</f>
        <v>1485882.95</v>
      </c>
      <c r="H74" s="15"/>
      <c r="I74" s="11"/>
      <c r="J74" s="15"/>
    </row>
    <row r="75" spans="1:10" ht="38.25">
      <c r="A75" s="7" t="s">
        <v>173</v>
      </c>
      <c r="B75" s="8" t="s">
        <v>279</v>
      </c>
      <c r="C75" s="8" t="s">
        <v>23</v>
      </c>
      <c r="D75" s="19"/>
      <c r="E75" s="11">
        <v>1485882.95</v>
      </c>
      <c r="F75" s="16">
        <f>D75+E75</f>
        <v>1485882.95</v>
      </c>
      <c r="H75" s="15"/>
      <c r="I75" s="11"/>
      <c r="J75" s="15"/>
    </row>
    <row r="76" spans="1:10" ht="122.25" customHeight="1">
      <c r="A76" s="17" t="s">
        <v>196</v>
      </c>
      <c r="B76" s="18" t="s">
        <v>56</v>
      </c>
      <c r="C76" s="18"/>
      <c r="D76" s="19">
        <f>D77</f>
        <v>15206968.39</v>
      </c>
      <c r="E76" s="19">
        <f>E77</f>
        <v>-14844575.32</v>
      </c>
      <c r="F76" s="19">
        <f>F77</f>
        <v>362393.0699999997</v>
      </c>
      <c r="H76" s="15">
        <f t="shared" si="0"/>
        <v>30051543.71</v>
      </c>
      <c r="I76" s="11">
        <v>15206968.39</v>
      </c>
      <c r="J76" s="15">
        <f t="shared" si="1"/>
        <v>-14844575.32</v>
      </c>
    </row>
    <row r="77" spans="1:10" ht="12.75">
      <c r="A77" s="17" t="s">
        <v>172</v>
      </c>
      <c r="B77" s="18" t="s">
        <v>56</v>
      </c>
      <c r="C77" s="18" t="s">
        <v>22</v>
      </c>
      <c r="D77" s="19">
        <f>D78+D79</f>
        <v>15206968.39</v>
      </c>
      <c r="E77" s="19">
        <f>E78+E79</f>
        <v>-14844575.32</v>
      </c>
      <c r="F77" s="19">
        <f>F78+F79</f>
        <v>362393.0699999997</v>
      </c>
      <c r="H77" s="15">
        <f t="shared" si="0"/>
        <v>30051543.71</v>
      </c>
      <c r="I77" s="11">
        <v>15206968.39</v>
      </c>
      <c r="J77" s="15">
        <f t="shared" si="1"/>
        <v>-14844575.32</v>
      </c>
    </row>
    <row r="78" spans="1:10" ht="38.25">
      <c r="A78" s="7" t="s">
        <v>280</v>
      </c>
      <c r="B78" s="8" t="s">
        <v>56</v>
      </c>
      <c r="C78" s="8" t="s">
        <v>23</v>
      </c>
      <c r="D78" s="16">
        <v>15206968.39</v>
      </c>
      <c r="E78" s="16">
        <v>-14879389.21</v>
      </c>
      <c r="F78" s="16">
        <f>D78+E78</f>
        <v>327579.1799999997</v>
      </c>
      <c r="H78" s="15">
        <f t="shared" si="0"/>
        <v>30086357.6</v>
      </c>
      <c r="I78" s="11">
        <v>15206968.39</v>
      </c>
      <c r="J78" s="15">
        <f t="shared" si="1"/>
        <v>-14879389.21</v>
      </c>
    </row>
    <row r="79" spans="1:10" ht="38.25">
      <c r="A79" s="7" t="s">
        <v>281</v>
      </c>
      <c r="B79" s="8" t="s">
        <v>56</v>
      </c>
      <c r="C79" s="8" t="s">
        <v>23</v>
      </c>
      <c r="D79" s="16"/>
      <c r="E79" s="16">
        <v>34813.89</v>
      </c>
      <c r="F79" s="16">
        <f>D79+E79</f>
        <v>34813.89</v>
      </c>
      <c r="H79" s="15"/>
      <c r="I79" s="11"/>
      <c r="J79" s="15"/>
    </row>
    <row r="80" spans="1:10" ht="25.5">
      <c r="A80" s="17" t="s">
        <v>197</v>
      </c>
      <c r="B80" s="18" t="s">
        <v>57</v>
      </c>
      <c r="C80" s="18"/>
      <c r="D80" s="19">
        <f aca="true" t="shared" si="16" ref="D80:F82">D81</f>
        <v>9000000</v>
      </c>
      <c r="E80" s="19">
        <f t="shared" si="16"/>
        <v>-5936000</v>
      </c>
      <c r="F80" s="19">
        <f t="shared" si="16"/>
        <v>3064000</v>
      </c>
      <c r="H80" s="15">
        <f t="shared" si="0"/>
        <v>14936000</v>
      </c>
      <c r="I80" s="11">
        <v>9000000</v>
      </c>
      <c r="J80" s="15">
        <f t="shared" si="1"/>
        <v>-5936000</v>
      </c>
    </row>
    <row r="81" spans="1:10" ht="25.5">
      <c r="A81" s="17" t="s">
        <v>198</v>
      </c>
      <c r="B81" s="18" t="s">
        <v>58</v>
      </c>
      <c r="C81" s="18"/>
      <c r="D81" s="19">
        <f t="shared" si="16"/>
        <v>9000000</v>
      </c>
      <c r="E81" s="19">
        <f t="shared" si="16"/>
        <v>-5936000</v>
      </c>
      <c r="F81" s="19">
        <f t="shared" si="16"/>
        <v>3064000</v>
      </c>
      <c r="H81" s="15">
        <f t="shared" si="0"/>
        <v>14936000</v>
      </c>
      <c r="I81" s="11">
        <v>9000000</v>
      </c>
      <c r="J81" s="15">
        <f t="shared" si="1"/>
        <v>-5936000</v>
      </c>
    </row>
    <row r="82" spans="1:10" ht="25.5">
      <c r="A82" s="17" t="s">
        <v>162</v>
      </c>
      <c r="B82" s="18" t="s">
        <v>58</v>
      </c>
      <c r="C82" s="18" t="s">
        <v>9</v>
      </c>
      <c r="D82" s="19">
        <f t="shared" si="16"/>
        <v>9000000</v>
      </c>
      <c r="E82" s="19">
        <f t="shared" si="16"/>
        <v>-5936000</v>
      </c>
      <c r="F82" s="19">
        <f t="shared" si="16"/>
        <v>3064000</v>
      </c>
      <c r="H82" s="15">
        <f aca="true" t="shared" si="17" ref="H82:H143">D82-E82</f>
        <v>14936000</v>
      </c>
      <c r="I82" s="11">
        <v>9000000</v>
      </c>
      <c r="J82" s="15">
        <f aca="true" t="shared" si="18" ref="J82:J150">F82-I82</f>
        <v>-5936000</v>
      </c>
    </row>
    <row r="83" spans="1:10" ht="25.5">
      <c r="A83" s="7" t="s">
        <v>163</v>
      </c>
      <c r="B83" s="8" t="s">
        <v>58</v>
      </c>
      <c r="C83" s="8" t="s">
        <v>10</v>
      </c>
      <c r="D83" s="16">
        <v>9000000</v>
      </c>
      <c r="E83" s="16">
        <v>-5936000</v>
      </c>
      <c r="F83" s="16">
        <f>D83+E83</f>
        <v>3064000</v>
      </c>
      <c r="H83" s="15">
        <f t="shared" si="17"/>
        <v>14936000</v>
      </c>
      <c r="I83" s="11">
        <v>9000000</v>
      </c>
      <c r="J83" s="15">
        <f t="shared" si="18"/>
        <v>-5936000</v>
      </c>
    </row>
    <row r="84" spans="1:10" ht="38.25">
      <c r="A84" s="34" t="s">
        <v>59</v>
      </c>
      <c r="B84" s="21" t="s">
        <v>60</v>
      </c>
      <c r="C84" s="21"/>
      <c r="D84" s="10">
        <f>D85+D89+D95+D99+D103+D107</f>
        <v>48001000</v>
      </c>
      <c r="E84" s="10">
        <f>E85+E89+E95+E99+E103+E107</f>
        <v>578953</v>
      </c>
      <c r="F84" s="10">
        <f>F85+F89+F95+F99+F103+F107</f>
        <v>48579953</v>
      </c>
      <c r="H84" s="15">
        <f t="shared" si="17"/>
        <v>47422047</v>
      </c>
      <c r="I84" s="10">
        <v>48001000</v>
      </c>
      <c r="J84" s="15">
        <f t="shared" si="18"/>
        <v>578953</v>
      </c>
    </row>
    <row r="85" spans="1:10" ht="12.75">
      <c r="A85" s="17" t="s">
        <v>199</v>
      </c>
      <c r="B85" s="18" t="s">
        <v>61</v>
      </c>
      <c r="C85" s="18"/>
      <c r="D85" s="19">
        <f aca="true" t="shared" si="19" ref="D85:F87">D86</f>
        <v>17696000</v>
      </c>
      <c r="E85" s="19">
        <f t="shared" si="19"/>
        <v>0</v>
      </c>
      <c r="F85" s="19">
        <f t="shared" si="19"/>
        <v>17696000</v>
      </c>
      <c r="H85" s="15">
        <f t="shared" si="17"/>
        <v>17696000</v>
      </c>
      <c r="I85" s="11">
        <v>17696000</v>
      </c>
      <c r="J85" s="15">
        <f t="shared" si="18"/>
        <v>0</v>
      </c>
    </row>
    <row r="86" spans="1:10" ht="25.5">
      <c r="A86" s="17" t="s">
        <v>200</v>
      </c>
      <c r="B86" s="18" t="s">
        <v>62</v>
      </c>
      <c r="C86" s="18"/>
      <c r="D86" s="19">
        <f t="shared" si="19"/>
        <v>17696000</v>
      </c>
      <c r="E86" s="19">
        <f t="shared" si="19"/>
        <v>0</v>
      </c>
      <c r="F86" s="19">
        <f t="shared" si="19"/>
        <v>17696000</v>
      </c>
      <c r="H86" s="15">
        <f t="shared" si="17"/>
        <v>17696000</v>
      </c>
      <c r="I86" s="11">
        <v>17696000</v>
      </c>
      <c r="J86" s="15">
        <f t="shared" si="18"/>
        <v>0</v>
      </c>
    </row>
    <row r="87" spans="1:10" ht="25.5">
      <c r="A87" s="17" t="s">
        <v>158</v>
      </c>
      <c r="B87" s="18" t="s">
        <v>62</v>
      </c>
      <c r="C87" s="18" t="s">
        <v>13</v>
      </c>
      <c r="D87" s="19">
        <f t="shared" si="19"/>
        <v>17696000</v>
      </c>
      <c r="E87" s="19">
        <f t="shared" si="19"/>
        <v>0</v>
      </c>
      <c r="F87" s="19">
        <f t="shared" si="19"/>
        <v>17696000</v>
      </c>
      <c r="H87" s="15">
        <f t="shared" si="17"/>
        <v>17696000</v>
      </c>
      <c r="I87" s="11">
        <v>17696000</v>
      </c>
      <c r="J87" s="15">
        <f t="shared" si="18"/>
        <v>0</v>
      </c>
    </row>
    <row r="88" spans="1:10" ht="12.75">
      <c r="A88" s="7" t="s">
        <v>159</v>
      </c>
      <c r="B88" s="8" t="s">
        <v>62</v>
      </c>
      <c r="C88" s="8" t="s">
        <v>63</v>
      </c>
      <c r="D88" s="16">
        <v>17696000</v>
      </c>
      <c r="E88" s="16"/>
      <c r="F88" s="16">
        <f>D88+E88</f>
        <v>17696000</v>
      </c>
      <c r="H88" s="15">
        <f t="shared" si="17"/>
        <v>17696000</v>
      </c>
      <c r="I88" s="11">
        <v>17696000</v>
      </c>
      <c r="J88" s="15">
        <f t="shared" si="18"/>
        <v>0</v>
      </c>
    </row>
    <row r="89" spans="1:10" ht="12.75">
      <c r="A89" s="17" t="s">
        <v>201</v>
      </c>
      <c r="B89" s="18" t="s">
        <v>64</v>
      </c>
      <c r="C89" s="18"/>
      <c r="D89" s="19">
        <f>D90</f>
        <v>8609000</v>
      </c>
      <c r="E89" s="19">
        <f>E90</f>
        <v>596953</v>
      </c>
      <c r="F89" s="19">
        <f>F90</f>
        <v>9205953</v>
      </c>
      <c r="H89" s="15">
        <f t="shared" si="17"/>
        <v>8012047</v>
      </c>
      <c r="I89" s="11">
        <v>8609000</v>
      </c>
      <c r="J89" s="15">
        <f t="shared" si="18"/>
        <v>596953</v>
      </c>
    </row>
    <row r="90" spans="1:10" ht="25.5">
      <c r="A90" s="17" t="s">
        <v>202</v>
      </c>
      <c r="B90" s="18" t="s">
        <v>65</v>
      </c>
      <c r="C90" s="18"/>
      <c r="D90" s="19">
        <f>D91+D93</f>
        <v>8609000</v>
      </c>
      <c r="E90" s="19">
        <f>E91+E93</f>
        <v>596953</v>
      </c>
      <c r="F90" s="19">
        <f>F91+F93</f>
        <v>9205953</v>
      </c>
      <c r="H90" s="15">
        <f t="shared" si="17"/>
        <v>8012047</v>
      </c>
      <c r="I90" s="11">
        <v>8609000</v>
      </c>
      <c r="J90" s="15">
        <f t="shared" si="18"/>
        <v>596953</v>
      </c>
    </row>
    <row r="91" spans="1:10" ht="51">
      <c r="A91" s="22" t="s">
        <v>203</v>
      </c>
      <c r="B91" s="23" t="s">
        <v>65</v>
      </c>
      <c r="C91" s="23" t="s">
        <v>66</v>
      </c>
      <c r="D91" s="24">
        <f>D92</f>
        <v>6285000</v>
      </c>
      <c r="E91" s="24">
        <f>E92</f>
        <v>0</v>
      </c>
      <c r="F91" s="24">
        <f>F92</f>
        <v>6285000</v>
      </c>
      <c r="H91" s="15">
        <f t="shared" si="17"/>
        <v>6285000</v>
      </c>
      <c r="I91" s="14">
        <v>6285000</v>
      </c>
      <c r="J91" s="15">
        <f t="shared" si="18"/>
        <v>0</v>
      </c>
    </row>
    <row r="92" spans="1:10" ht="12.75">
      <c r="A92" s="12" t="s">
        <v>204</v>
      </c>
      <c r="B92" s="13" t="s">
        <v>65</v>
      </c>
      <c r="C92" s="13" t="s">
        <v>67</v>
      </c>
      <c r="D92" s="20">
        <v>6285000</v>
      </c>
      <c r="E92" s="20"/>
      <c r="F92" s="16">
        <f>D92+E92</f>
        <v>6285000</v>
      </c>
      <c r="H92" s="15">
        <f t="shared" si="17"/>
        <v>6285000</v>
      </c>
      <c r="I92" s="14">
        <v>6285000</v>
      </c>
      <c r="J92" s="15">
        <f t="shared" si="18"/>
        <v>0</v>
      </c>
    </row>
    <row r="93" spans="1:10" ht="25.5">
      <c r="A93" s="22" t="s">
        <v>162</v>
      </c>
      <c r="B93" s="23" t="s">
        <v>65</v>
      </c>
      <c r="C93" s="23" t="s">
        <v>9</v>
      </c>
      <c r="D93" s="24">
        <f>D94</f>
        <v>2324000</v>
      </c>
      <c r="E93" s="24">
        <f>E94</f>
        <v>596953</v>
      </c>
      <c r="F93" s="24">
        <f>F94</f>
        <v>2920953</v>
      </c>
      <c r="H93" s="15">
        <f t="shared" si="17"/>
        <v>1727047</v>
      </c>
      <c r="I93" s="14">
        <v>2324000</v>
      </c>
      <c r="J93" s="15">
        <f t="shared" si="18"/>
        <v>596953</v>
      </c>
    </row>
    <row r="94" spans="1:10" ht="25.5">
      <c r="A94" s="12" t="s">
        <v>163</v>
      </c>
      <c r="B94" s="13" t="s">
        <v>65</v>
      </c>
      <c r="C94" s="13" t="s">
        <v>10</v>
      </c>
      <c r="D94" s="20">
        <v>2324000</v>
      </c>
      <c r="E94" s="20">
        <v>596953</v>
      </c>
      <c r="F94" s="16">
        <f>D94+E94</f>
        <v>2920953</v>
      </c>
      <c r="H94" s="15">
        <f t="shared" si="17"/>
        <v>1727047</v>
      </c>
      <c r="I94" s="14">
        <v>2324000</v>
      </c>
      <c r="J94" s="15">
        <f t="shared" si="18"/>
        <v>596953</v>
      </c>
    </row>
    <row r="95" spans="1:10" ht="25.5">
      <c r="A95" s="17" t="s">
        <v>205</v>
      </c>
      <c r="B95" s="18" t="s">
        <v>68</v>
      </c>
      <c r="C95" s="18"/>
      <c r="D95" s="19">
        <f aca="true" t="shared" si="20" ref="D95:F97">D96</f>
        <v>15527000</v>
      </c>
      <c r="E95" s="19">
        <f t="shared" si="20"/>
        <v>0</v>
      </c>
      <c r="F95" s="19">
        <f t="shared" si="20"/>
        <v>15527000</v>
      </c>
      <c r="H95" s="15">
        <f t="shared" si="17"/>
        <v>15527000</v>
      </c>
      <c r="I95" s="11">
        <v>15527000</v>
      </c>
      <c r="J95" s="15">
        <f t="shared" si="18"/>
        <v>0</v>
      </c>
    </row>
    <row r="96" spans="1:10" ht="25.5">
      <c r="A96" s="17" t="s">
        <v>200</v>
      </c>
      <c r="B96" s="18" t="s">
        <v>69</v>
      </c>
      <c r="C96" s="18"/>
      <c r="D96" s="19">
        <f t="shared" si="20"/>
        <v>15527000</v>
      </c>
      <c r="E96" s="19">
        <f t="shared" si="20"/>
        <v>0</v>
      </c>
      <c r="F96" s="19">
        <f t="shared" si="20"/>
        <v>15527000</v>
      </c>
      <c r="H96" s="15">
        <f t="shared" si="17"/>
        <v>15527000</v>
      </c>
      <c r="I96" s="11">
        <v>15527000</v>
      </c>
      <c r="J96" s="15">
        <f t="shared" si="18"/>
        <v>0</v>
      </c>
    </row>
    <row r="97" spans="1:10" ht="25.5">
      <c r="A97" s="17" t="s">
        <v>158</v>
      </c>
      <c r="B97" s="18" t="s">
        <v>69</v>
      </c>
      <c r="C97" s="18" t="s">
        <v>13</v>
      </c>
      <c r="D97" s="19">
        <f t="shared" si="20"/>
        <v>15527000</v>
      </c>
      <c r="E97" s="19">
        <f t="shared" si="20"/>
        <v>0</v>
      </c>
      <c r="F97" s="19">
        <f t="shared" si="20"/>
        <v>15527000</v>
      </c>
      <c r="H97" s="15">
        <f t="shared" si="17"/>
        <v>15527000</v>
      </c>
      <c r="I97" s="11">
        <v>15527000</v>
      </c>
      <c r="J97" s="15">
        <f t="shared" si="18"/>
        <v>0</v>
      </c>
    </row>
    <row r="98" spans="1:10" ht="12.75">
      <c r="A98" s="7" t="s">
        <v>159</v>
      </c>
      <c r="B98" s="8" t="s">
        <v>69</v>
      </c>
      <c r="C98" s="8" t="s">
        <v>63</v>
      </c>
      <c r="D98" s="16">
        <v>15527000</v>
      </c>
      <c r="E98" s="16"/>
      <c r="F98" s="16">
        <f>D98+E98</f>
        <v>15527000</v>
      </c>
      <c r="H98" s="15">
        <f t="shared" si="17"/>
        <v>15527000</v>
      </c>
      <c r="I98" s="11">
        <v>15527000</v>
      </c>
      <c r="J98" s="15">
        <f t="shared" si="18"/>
        <v>0</v>
      </c>
    </row>
    <row r="99" spans="1:10" ht="25.5">
      <c r="A99" s="17" t="s">
        <v>206</v>
      </c>
      <c r="B99" s="18" t="s">
        <v>70</v>
      </c>
      <c r="C99" s="18"/>
      <c r="D99" s="19">
        <f aca="true" t="shared" si="21" ref="D99:F101">D100</f>
        <v>4724000</v>
      </c>
      <c r="E99" s="19">
        <f t="shared" si="21"/>
        <v>0</v>
      </c>
      <c r="F99" s="19">
        <f t="shared" si="21"/>
        <v>4724000</v>
      </c>
      <c r="H99" s="15">
        <f t="shared" si="17"/>
        <v>4724000</v>
      </c>
      <c r="I99" s="11">
        <v>4724000</v>
      </c>
      <c r="J99" s="15">
        <f t="shared" si="18"/>
        <v>0</v>
      </c>
    </row>
    <row r="100" spans="1:10" ht="25.5">
      <c r="A100" s="17" t="s">
        <v>200</v>
      </c>
      <c r="B100" s="18" t="s">
        <v>71</v>
      </c>
      <c r="C100" s="18"/>
      <c r="D100" s="19">
        <f t="shared" si="21"/>
        <v>4724000</v>
      </c>
      <c r="E100" s="19">
        <f t="shared" si="21"/>
        <v>0</v>
      </c>
      <c r="F100" s="19">
        <f t="shared" si="21"/>
        <v>4724000</v>
      </c>
      <c r="H100" s="15">
        <f t="shared" si="17"/>
        <v>4724000</v>
      </c>
      <c r="I100" s="11">
        <v>4724000</v>
      </c>
      <c r="J100" s="15">
        <f t="shared" si="18"/>
        <v>0</v>
      </c>
    </row>
    <row r="101" spans="1:10" ht="25.5">
      <c r="A101" s="17" t="s">
        <v>158</v>
      </c>
      <c r="B101" s="18" t="s">
        <v>71</v>
      </c>
      <c r="C101" s="18" t="s">
        <v>13</v>
      </c>
      <c r="D101" s="19">
        <f t="shared" si="21"/>
        <v>4724000</v>
      </c>
      <c r="E101" s="19">
        <f t="shared" si="21"/>
        <v>0</v>
      </c>
      <c r="F101" s="19">
        <f t="shared" si="21"/>
        <v>4724000</v>
      </c>
      <c r="H101" s="15">
        <f t="shared" si="17"/>
        <v>4724000</v>
      </c>
      <c r="I101" s="11">
        <v>4724000</v>
      </c>
      <c r="J101" s="15">
        <f t="shared" si="18"/>
        <v>0</v>
      </c>
    </row>
    <row r="102" spans="1:10" ht="12.75">
      <c r="A102" s="7" t="s">
        <v>159</v>
      </c>
      <c r="B102" s="8" t="s">
        <v>71</v>
      </c>
      <c r="C102" s="8" t="s">
        <v>63</v>
      </c>
      <c r="D102" s="16">
        <v>4724000</v>
      </c>
      <c r="E102" s="16"/>
      <c r="F102" s="16">
        <f>D102+E102</f>
        <v>4724000</v>
      </c>
      <c r="H102" s="15">
        <f t="shared" si="17"/>
        <v>4724000</v>
      </c>
      <c r="I102" s="11">
        <v>4724000</v>
      </c>
      <c r="J102" s="15">
        <f t="shared" si="18"/>
        <v>0</v>
      </c>
    </row>
    <row r="103" spans="1:10" ht="25.5">
      <c r="A103" s="17" t="s">
        <v>207</v>
      </c>
      <c r="B103" s="18" t="s">
        <v>72</v>
      </c>
      <c r="C103" s="18"/>
      <c r="D103" s="19">
        <f aca="true" t="shared" si="22" ref="D103:F105">D104</f>
        <v>445000</v>
      </c>
      <c r="E103" s="19">
        <f t="shared" si="22"/>
        <v>-18000</v>
      </c>
      <c r="F103" s="19">
        <f t="shared" si="22"/>
        <v>427000</v>
      </c>
      <c r="H103" s="15">
        <f t="shared" si="17"/>
        <v>463000</v>
      </c>
      <c r="I103" s="11">
        <v>445000</v>
      </c>
      <c r="J103" s="15">
        <f t="shared" si="18"/>
        <v>-18000</v>
      </c>
    </row>
    <row r="104" spans="1:10" ht="12.75">
      <c r="A104" s="17" t="s">
        <v>208</v>
      </c>
      <c r="B104" s="18" t="s">
        <v>73</v>
      </c>
      <c r="C104" s="18"/>
      <c r="D104" s="19">
        <f t="shared" si="22"/>
        <v>445000</v>
      </c>
      <c r="E104" s="19">
        <f t="shared" si="22"/>
        <v>-18000</v>
      </c>
      <c r="F104" s="19">
        <f t="shared" si="22"/>
        <v>427000</v>
      </c>
      <c r="H104" s="15">
        <f t="shared" si="17"/>
        <v>463000</v>
      </c>
      <c r="I104" s="11">
        <v>445000</v>
      </c>
      <c r="J104" s="15">
        <f t="shared" si="18"/>
        <v>-18000</v>
      </c>
    </row>
    <row r="105" spans="1:10" ht="25.5">
      <c r="A105" s="17" t="s">
        <v>162</v>
      </c>
      <c r="B105" s="18" t="s">
        <v>73</v>
      </c>
      <c r="C105" s="18" t="s">
        <v>9</v>
      </c>
      <c r="D105" s="19">
        <f t="shared" si="22"/>
        <v>445000</v>
      </c>
      <c r="E105" s="19">
        <f t="shared" si="22"/>
        <v>-18000</v>
      </c>
      <c r="F105" s="19">
        <f t="shared" si="22"/>
        <v>427000</v>
      </c>
      <c r="H105" s="15">
        <f t="shared" si="17"/>
        <v>463000</v>
      </c>
      <c r="I105" s="11">
        <v>445000</v>
      </c>
      <c r="J105" s="15">
        <f t="shared" si="18"/>
        <v>-18000</v>
      </c>
    </row>
    <row r="106" spans="1:10" ht="25.5">
      <c r="A106" s="7" t="s">
        <v>163</v>
      </c>
      <c r="B106" s="8" t="s">
        <v>73</v>
      </c>
      <c r="C106" s="8" t="s">
        <v>10</v>
      </c>
      <c r="D106" s="16">
        <v>445000</v>
      </c>
      <c r="E106" s="16">
        <v>-18000</v>
      </c>
      <c r="F106" s="16">
        <f>D106+E106</f>
        <v>427000</v>
      </c>
      <c r="H106" s="15">
        <f t="shared" si="17"/>
        <v>463000</v>
      </c>
      <c r="I106" s="11">
        <v>445000</v>
      </c>
      <c r="J106" s="15">
        <f t="shared" si="18"/>
        <v>-18000</v>
      </c>
    </row>
    <row r="107" spans="1:10" ht="25.5">
      <c r="A107" s="17" t="s">
        <v>209</v>
      </c>
      <c r="B107" s="18" t="s">
        <v>74</v>
      </c>
      <c r="C107" s="18"/>
      <c r="D107" s="19">
        <f>D108+D113</f>
        <v>1000000</v>
      </c>
      <c r="E107" s="19">
        <f>E108+E113</f>
        <v>0</v>
      </c>
      <c r="F107" s="19">
        <f>F108+F113</f>
        <v>1000000</v>
      </c>
      <c r="H107" s="15">
        <f t="shared" si="17"/>
        <v>1000000</v>
      </c>
      <c r="I107" s="11">
        <v>1000000</v>
      </c>
      <c r="J107" s="15">
        <f t="shared" si="18"/>
        <v>0</v>
      </c>
    </row>
    <row r="108" spans="1:10" ht="12.75">
      <c r="A108" s="17" t="s">
        <v>210</v>
      </c>
      <c r="B108" s="18" t="s">
        <v>75</v>
      </c>
      <c r="C108" s="18"/>
      <c r="D108" s="19">
        <f>D109+D111</f>
        <v>500000</v>
      </c>
      <c r="E108" s="19">
        <f>E109+E111</f>
        <v>0</v>
      </c>
      <c r="F108" s="19">
        <f>F109+F111</f>
        <v>500000</v>
      </c>
      <c r="H108" s="15">
        <f t="shared" si="17"/>
        <v>500000</v>
      </c>
      <c r="I108" s="11">
        <v>500000</v>
      </c>
      <c r="J108" s="15">
        <f t="shared" si="18"/>
        <v>0</v>
      </c>
    </row>
    <row r="109" spans="1:10" ht="25.5">
      <c r="A109" s="17" t="s">
        <v>162</v>
      </c>
      <c r="B109" s="18" t="s">
        <v>75</v>
      </c>
      <c r="C109" s="18" t="s">
        <v>9</v>
      </c>
      <c r="D109" s="19">
        <f>D110</f>
        <v>200000</v>
      </c>
      <c r="E109" s="19">
        <f>E110</f>
        <v>0</v>
      </c>
      <c r="F109" s="19">
        <f>F110</f>
        <v>200000</v>
      </c>
      <c r="H109" s="15">
        <f t="shared" si="17"/>
        <v>200000</v>
      </c>
      <c r="I109" s="11">
        <v>200000</v>
      </c>
      <c r="J109" s="15">
        <f t="shared" si="18"/>
        <v>0</v>
      </c>
    </row>
    <row r="110" spans="1:10" ht="25.5">
      <c r="A110" s="7" t="s">
        <v>163</v>
      </c>
      <c r="B110" s="8" t="s">
        <v>75</v>
      </c>
      <c r="C110" s="8" t="s">
        <v>10</v>
      </c>
      <c r="D110" s="16">
        <v>200000</v>
      </c>
      <c r="E110" s="16"/>
      <c r="F110" s="16">
        <f>D110+E110</f>
        <v>200000</v>
      </c>
      <c r="H110" s="15">
        <f t="shared" si="17"/>
        <v>200000</v>
      </c>
      <c r="I110" s="11">
        <v>200000</v>
      </c>
      <c r="J110" s="15">
        <f t="shared" si="18"/>
        <v>0</v>
      </c>
    </row>
    <row r="111" spans="1:10" ht="25.5">
      <c r="A111" s="17" t="s">
        <v>158</v>
      </c>
      <c r="B111" s="18" t="s">
        <v>75</v>
      </c>
      <c r="C111" s="18" t="s">
        <v>13</v>
      </c>
      <c r="D111" s="19">
        <f>D112</f>
        <v>300000</v>
      </c>
      <c r="E111" s="19">
        <f>E112</f>
        <v>0</v>
      </c>
      <c r="F111" s="19">
        <f>F112</f>
        <v>300000</v>
      </c>
      <c r="H111" s="15">
        <f t="shared" si="17"/>
        <v>300000</v>
      </c>
      <c r="I111" s="11">
        <v>300000</v>
      </c>
      <c r="J111" s="15">
        <f t="shared" si="18"/>
        <v>0</v>
      </c>
    </row>
    <row r="112" spans="1:10" ht="12.75">
      <c r="A112" s="7" t="s">
        <v>159</v>
      </c>
      <c r="B112" s="8" t="s">
        <v>75</v>
      </c>
      <c r="C112" s="8" t="s">
        <v>63</v>
      </c>
      <c r="D112" s="16">
        <v>300000</v>
      </c>
      <c r="E112" s="16"/>
      <c r="F112" s="16">
        <f>D112+E112</f>
        <v>300000</v>
      </c>
      <c r="H112" s="15">
        <f t="shared" si="17"/>
        <v>300000</v>
      </c>
      <c r="I112" s="11">
        <v>300000</v>
      </c>
      <c r="J112" s="15">
        <f t="shared" si="18"/>
        <v>0</v>
      </c>
    </row>
    <row r="113" spans="1:10" ht="38.25">
      <c r="A113" s="17" t="s">
        <v>211</v>
      </c>
      <c r="B113" s="18" t="s">
        <v>76</v>
      </c>
      <c r="C113" s="18"/>
      <c r="D113" s="19">
        <f aca="true" t="shared" si="23" ref="D113:F114">D114</f>
        <v>500000</v>
      </c>
      <c r="E113" s="19">
        <f t="shared" si="23"/>
        <v>0</v>
      </c>
      <c r="F113" s="19">
        <f t="shared" si="23"/>
        <v>500000</v>
      </c>
      <c r="H113" s="15">
        <f t="shared" si="17"/>
        <v>500000</v>
      </c>
      <c r="I113" s="11">
        <v>500000</v>
      </c>
      <c r="J113" s="15">
        <f t="shared" si="18"/>
        <v>0</v>
      </c>
    </row>
    <row r="114" spans="1:10" ht="25.5">
      <c r="A114" s="17" t="s">
        <v>158</v>
      </c>
      <c r="B114" s="18" t="s">
        <v>76</v>
      </c>
      <c r="C114" s="18" t="s">
        <v>13</v>
      </c>
      <c r="D114" s="19">
        <f t="shared" si="23"/>
        <v>500000</v>
      </c>
      <c r="E114" s="19">
        <f t="shared" si="23"/>
        <v>0</v>
      </c>
      <c r="F114" s="19">
        <f t="shared" si="23"/>
        <v>500000</v>
      </c>
      <c r="H114" s="15">
        <f t="shared" si="17"/>
        <v>500000</v>
      </c>
      <c r="I114" s="11">
        <v>500000</v>
      </c>
      <c r="J114" s="15">
        <f t="shared" si="18"/>
        <v>0</v>
      </c>
    </row>
    <row r="115" spans="1:10" ht="12.75">
      <c r="A115" s="7" t="s">
        <v>159</v>
      </c>
      <c r="B115" s="8" t="s">
        <v>76</v>
      </c>
      <c r="C115" s="8" t="s">
        <v>63</v>
      </c>
      <c r="D115" s="16">
        <v>500000</v>
      </c>
      <c r="E115" s="16"/>
      <c r="F115" s="16">
        <f>D115+E115</f>
        <v>500000</v>
      </c>
      <c r="H115" s="15">
        <f t="shared" si="17"/>
        <v>500000</v>
      </c>
      <c r="I115" s="11">
        <v>500000</v>
      </c>
      <c r="J115" s="15">
        <f t="shared" si="18"/>
        <v>0</v>
      </c>
    </row>
    <row r="116" spans="1:10" ht="25.5">
      <c r="A116" s="34" t="s">
        <v>77</v>
      </c>
      <c r="B116" s="21" t="s">
        <v>78</v>
      </c>
      <c r="C116" s="6"/>
      <c r="D116" s="10">
        <f>D117</f>
        <v>2000000</v>
      </c>
      <c r="E116" s="10">
        <f>E117</f>
        <v>-1000000</v>
      </c>
      <c r="F116" s="10">
        <f>F117</f>
        <v>1000000</v>
      </c>
      <c r="H116" s="15">
        <f t="shared" si="17"/>
        <v>3000000</v>
      </c>
      <c r="I116" s="10">
        <v>2000000</v>
      </c>
      <c r="J116" s="15">
        <f t="shared" si="18"/>
        <v>-1000000</v>
      </c>
    </row>
    <row r="117" spans="1:10" ht="38.25">
      <c r="A117" s="17" t="s">
        <v>212</v>
      </c>
      <c r="B117" s="18" t="s">
        <v>79</v>
      </c>
      <c r="C117" s="18"/>
      <c r="D117" s="19">
        <f>D118+D123</f>
        <v>2000000</v>
      </c>
      <c r="E117" s="19">
        <f>E118+E123</f>
        <v>-1000000</v>
      </c>
      <c r="F117" s="19">
        <f>F118+F123</f>
        <v>1000000</v>
      </c>
      <c r="H117" s="15">
        <f t="shared" si="17"/>
        <v>3000000</v>
      </c>
      <c r="I117" s="11">
        <v>2000000</v>
      </c>
      <c r="J117" s="15">
        <f t="shared" si="18"/>
        <v>-1000000</v>
      </c>
    </row>
    <row r="118" spans="1:10" ht="12.75">
      <c r="A118" s="17" t="s">
        <v>213</v>
      </c>
      <c r="B118" s="18" t="s">
        <v>80</v>
      </c>
      <c r="C118" s="18"/>
      <c r="D118" s="19">
        <f>D119+D121</f>
        <v>2000000</v>
      </c>
      <c r="E118" s="19">
        <f>E119+E121</f>
        <v>-1771724</v>
      </c>
      <c r="F118" s="19">
        <f>F119+F121</f>
        <v>228276</v>
      </c>
      <c r="H118" s="15">
        <f t="shared" si="17"/>
        <v>3771724</v>
      </c>
      <c r="I118" s="11">
        <v>2000000</v>
      </c>
      <c r="J118" s="15">
        <f t="shared" si="18"/>
        <v>-1771724</v>
      </c>
    </row>
    <row r="119" spans="1:10" ht="25.5">
      <c r="A119" s="17" t="s">
        <v>162</v>
      </c>
      <c r="B119" s="23" t="s">
        <v>80</v>
      </c>
      <c r="C119" s="23" t="s">
        <v>9</v>
      </c>
      <c r="D119" s="35">
        <f>D120</f>
        <v>2000000</v>
      </c>
      <c r="E119" s="35">
        <f>E120</f>
        <v>-1771724</v>
      </c>
      <c r="F119" s="35">
        <f>F120</f>
        <v>228276</v>
      </c>
      <c r="H119" s="15"/>
      <c r="I119" s="11"/>
      <c r="J119" s="15"/>
    </row>
    <row r="120" spans="1:10" ht="25.5">
      <c r="A120" s="7" t="s">
        <v>163</v>
      </c>
      <c r="B120" s="13" t="s">
        <v>80</v>
      </c>
      <c r="C120" s="31" t="s">
        <v>10</v>
      </c>
      <c r="D120" s="20">
        <v>2000000</v>
      </c>
      <c r="E120" s="20">
        <v>-1771724</v>
      </c>
      <c r="F120" s="20">
        <f>D120+E120</f>
        <v>228276</v>
      </c>
      <c r="H120" s="15"/>
      <c r="I120" s="11"/>
      <c r="J120" s="15"/>
    </row>
    <row r="121" spans="1:10" ht="12.75" hidden="1">
      <c r="A121" s="17" t="s">
        <v>172</v>
      </c>
      <c r="B121" s="18" t="s">
        <v>80</v>
      </c>
      <c r="C121" s="18" t="s">
        <v>22</v>
      </c>
      <c r="D121" s="19">
        <f>D122</f>
        <v>0</v>
      </c>
      <c r="E121" s="19">
        <f>E122</f>
        <v>0</v>
      </c>
      <c r="F121" s="19">
        <f>F122</f>
        <v>0</v>
      </c>
      <c r="H121" s="15">
        <f t="shared" si="17"/>
        <v>0</v>
      </c>
      <c r="I121" s="11">
        <v>2000000</v>
      </c>
      <c r="J121" s="15">
        <f t="shared" si="18"/>
        <v>-2000000</v>
      </c>
    </row>
    <row r="122" spans="1:10" ht="38.25" hidden="1">
      <c r="A122" s="7" t="s">
        <v>173</v>
      </c>
      <c r="B122" s="8" t="s">
        <v>80</v>
      </c>
      <c r="C122" s="8" t="s">
        <v>23</v>
      </c>
      <c r="D122" s="16">
        <v>0</v>
      </c>
      <c r="E122" s="16"/>
      <c r="F122" s="16">
        <f>D122+E122</f>
        <v>0</v>
      </c>
      <c r="H122" s="15">
        <f t="shared" si="17"/>
        <v>0</v>
      </c>
      <c r="I122" s="11">
        <v>2000000</v>
      </c>
      <c r="J122" s="15">
        <f t="shared" si="18"/>
        <v>-2000000</v>
      </c>
    </row>
    <row r="123" spans="1:10" ht="27.75" customHeight="1">
      <c r="A123" s="17" t="s">
        <v>282</v>
      </c>
      <c r="B123" s="18" t="s">
        <v>285</v>
      </c>
      <c r="C123" s="18"/>
      <c r="D123" s="19">
        <f aca="true" t="shared" si="24" ref="D123:F124">D124</f>
        <v>0</v>
      </c>
      <c r="E123" s="19">
        <f t="shared" si="24"/>
        <v>771724</v>
      </c>
      <c r="F123" s="19">
        <f t="shared" si="24"/>
        <v>771724</v>
      </c>
      <c r="H123" s="15"/>
      <c r="I123" s="11"/>
      <c r="J123" s="15"/>
    </row>
    <row r="124" spans="1:10" ht="25.5">
      <c r="A124" s="17" t="s">
        <v>283</v>
      </c>
      <c r="B124" s="18" t="s">
        <v>285</v>
      </c>
      <c r="C124" s="18" t="s">
        <v>41</v>
      </c>
      <c r="D124" s="19">
        <f t="shared" si="24"/>
        <v>0</v>
      </c>
      <c r="E124" s="19">
        <f t="shared" si="24"/>
        <v>771724</v>
      </c>
      <c r="F124" s="19">
        <f t="shared" si="24"/>
        <v>771724</v>
      </c>
      <c r="H124" s="15"/>
      <c r="I124" s="11"/>
      <c r="J124" s="15"/>
    </row>
    <row r="125" spans="1:10" ht="12.75">
      <c r="A125" s="7" t="s">
        <v>284</v>
      </c>
      <c r="B125" s="8" t="s">
        <v>285</v>
      </c>
      <c r="C125" s="8" t="s">
        <v>42</v>
      </c>
      <c r="D125" s="16"/>
      <c r="E125" s="16">
        <v>771724</v>
      </c>
      <c r="F125" s="20">
        <f>D125+E125</f>
        <v>771724</v>
      </c>
      <c r="H125" s="15"/>
      <c r="I125" s="11"/>
      <c r="J125" s="15"/>
    </row>
    <row r="126" spans="1:10" ht="39.75" customHeight="1">
      <c r="A126" s="34" t="s">
        <v>81</v>
      </c>
      <c r="B126" s="21" t="s">
        <v>82</v>
      </c>
      <c r="C126" s="6"/>
      <c r="D126" s="10">
        <f>D127</f>
        <v>19174134</v>
      </c>
      <c r="E126" s="10">
        <f>E127</f>
        <v>0</v>
      </c>
      <c r="F126" s="10">
        <f>F127</f>
        <v>19174134</v>
      </c>
      <c r="H126" s="15">
        <f t="shared" si="17"/>
        <v>19174134</v>
      </c>
      <c r="I126" s="10">
        <v>19174134</v>
      </c>
      <c r="J126" s="15">
        <f t="shared" si="18"/>
        <v>0</v>
      </c>
    </row>
    <row r="127" spans="1:10" ht="25.5">
      <c r="A127" s="17" t="s">
        <v>214</v>
      </c>
      <c r="B127" s="18" t="s">
        <v>83</v>
      </c>
      <c r="C127" s="18"/>
      <c r="D127" s="19">
        <f>D128+D132</f>
        <v>19174134</v>
      </c>
      <c r="E127" s="19">
        <f>E128+E132</f>
        <v>0</v>
      </c>
      <c r="F127" s="19">
        <f>F128+F132</f>
        <v>19174134</v>
      </c>
      <c r="H127" s="15">
        <f t="shared" si="17"/>
        <v>19174134</v>
      </c>
      <c r="I127" s="11">
        <v>19174134</v>
      </c>
      <c r="J127" s="15">
        <f t="shared" si="18"/>
        <v>0</v>
      </c>
    </row>
    <row r="128" spans="1:10" ht="25.5">
      <c r="A128" s="17" t="s">
        <v>200</v>
      </c>
      <c r="B128" s="18" t="s">
        <v>84</v>
      </c>
      <c r="C128" s="18"/>
      <c r="D128" s="19">
        <f aca="true" t="shared" si="25" ref="D128:F129">D129</f>
        <v>5066000</v>
      </c>
      <c r="E128" s="19">
        <f t="shared" si="25"/>
        <v>0</v>
      </c>
      <c r="F128" s="19">
        <f t="shared" si="25"/>
        <v>5066000</v>
      </c>
      <c r="H128" s="15">
        <f t="shared" si="17"/>
        <v>5066000</v>
      </c>
      <c r="I128" s="11">
        <v>5066000</v>
      </c>
      <c r="J128" s="15">
        <f t="shared" si="18"/>
        <v>0</v>
      </c>
    </row>
    <row r="129" spans="1:10" ht="25.5">
      <c r="A129" s="17" t="s">
        <v>158</v>
      </c>
      <c r="B129" s="18" t="s">
        <v>84</v>
      </c>
      <c r="C129" s="18" t="s">
        <v>13</v>
      </c>
      <c r="D129" s="19">
        <f t="shared" si="25"/>
        <v>5066000</v>
      </c>
      <c r="E129" s="19">
        <f t="shared" si="25"/>
        <v>0</v>
      </c>
      <c r="F129" s="19">
        <f t="shared" si="25"/>
        <v>5066000</v>
      </c>
      <c r="H129" s="15">
        <f t="shared" si="17"/>
        <v>5066000</v>
      </c>
      <c r="I129" s="11">
        <v>5066000</v>
      </c>
      <c r="J129" s="15">
        <f t="shared" si="18"/>
        <v>0</v>
      </c>
    </row>
    <row r="130" spans="1:10" ht="12.75">
      <c r="A130" s="7" t="s">
        <v>159</v>
      </c>
      <c r="B130" s="8" t="s">
        <v>84</v>
      </c>
      <c r="C130" s="8" t="s">
        <v>63</v>
      </c>
      <c r="D130" s="16">
        <v>5066000</v>
      </c>
      <c r="E130" s="16"/>
      <c r="F130" s="16">
        <f>D130+E130</f>
        <v>5066000</v>
      </c>
      <c r="H130" s="15">
        <f t="shared" si="17"/>
        <v>5066000</v>
      </c>
      <c r="I130" s="11">
        <v>5066000</v>
      </c>
      <c r="J130" s="15">
        <f t="shared" si="18"/>
        <v>0</v>
      </c>
    </row>
    <row r="131" spans="1:10" ht="12.75">
      <c r="A131" s="17" t="s">
        <v>215</v>
      </c>
      <c r="B131" s="18" t="s">
        <v>85</v>
      </c>
      <c r="C131" s="18"/>
      <c r="D131" s="19">
        <f aca="true" t="shared" si="26" ref="D131:F132">D132</f>
        <v>14108134</v>
      </c>
      <c r="E131" s="19">
        <f t="shared" si="26"/>
        <v>0</v>
      </c>
      <c r="F131" s="19">
        <f t="shared" si="26"/>
        <v>14108134</v>
      </c>
      <c r="H131" s="15">
        <f t="shared" si="17"/>
        <v>14108134</v>
      </c>
      <c r="I131" s="11">
        <v>14108134</v>
      </c>
      <c r="J131" s="15">
        <f t="shared" si="18"/>
        <v>0</v>
      </c>
    </row>
    <row r="132" spans="1:10" ht="12.75">
      <c r="A132" s="17" t="s">
        <v>172</v>
      </c>
      <c r="B132" s="18" t="s">
        <v>85</v>
      </c>
      <c r="C132" s="18" t="s">
        <v>22</v>
      </c>
      <c r="D132" s="19">
        <f t="shared" si="26"/>
        <v>14108134</v>
      </c>
      <c r="E132" s="19">
        <f t="shared" si="26"/>
        <v>0</v>
      </c>
      <c r="F132" s="19">
        <f t="shared" si="26"/>
        <v>14108134</v>
      </c>
      <c r="H132" s="15">
        <f t="shared" si="17"/>
        <v>14108134</v>
      </c>
      <c r="I132" s="11">
        <v>14108134</v>
      </c>
      <c r="J132" s="15">
        <f t="shared" si="18"/>
        <v>0</v>
      </c>
    </row>
    <row r="133" spans="1:10" ht="38.25">
      <c r="A133" s="7" t="s">
        <v>173</v>
      </c>
      <c r="B133" s="8" t="s">
        <v>85</v>
      </c>
      <c r="C133" s="8" t="s">
        <v>23</v>
      </c>
      <c r="D133" s="16">
        <v>14108134</v>
      </c>
      <c r="E133" s="16"/>
      <c r="F133" s="16">
        <f>D133+E133</f>
        <v>14108134</v>
      </c>
      <c r="H133" s="15">
        <f t="shared" si="17"/>
        <v>14108134</v>
      </c>
      <c r="I133" s="11">
        <v>14108134</v>
      </c>
      <c r="J133" s="15">
        <f t="shared" si="18"/>
        <v>0</v>
      </c>
    </row>
    <row r="134" spans="1:10" ht="38.25">
      <c r="A134" s="34" t="s">
        <v>86</v>
      </c>
      <c r="B134" s="21" t="s">
        <v>87</v>
      </c>
      <c r="C134" s="6"/>
      <c r="D134" s="10">
        <f>D135</f>
        <v>719760.8</v>
      </c>
      <c r="E134" s="10">
        <f>E135</f>
        <v>0</v>
      </c>
      <c r="F134" s="10">
        <f>F135</f>
        <v>719760.8</v>
      </c>
      <c r="H134" s="15">
        <f t="shared" si="17"/>
        <v>719760.8</v>
      </c>
      <c r="I134" s="10">
        <v>551760.8</v>
      </c>
      <c r="J134" s="15">
        <f t="shared" si="18"/>
        <v>168000</v>
      </c>
    </row>
    <row r="135" spans="1:10" ht="27.75" customHeight="1">
      <c r="A135" s="17" t="s">
        <v>216</v>
      </c>
      <c r="B135" s="18" t="s">
        <v>88</v>
      </c>
      <c r="C135" s="18"/>
      <c r="D135" s="19">
        <f>D136+D139</f>
        <v>719760.8</v>
      </c>
      <c r="E135" s="19">
        <f>E136+E139</f>
        <v>0</v>
      </c>
      <c r="F135" s="19">
        <f>F136+F139</f>
        <v>719760.8</v>
      </c>
      <c r="H135" s="15">
        <f t="shared" si="17"/>
        <v>719760.8</v>
      </c>
      <c r="I135" s="11">
        <v>551760.8</v>
      </c>
      <c r="J135" s="15">
        <f t="shared" si="18"/>
        <v>168000</v>
      </c>
    </row>
    <row r="136" spans="1:10" ht="55.5" customHeight="1">
      <c r="A136" s="17" t="s">
        <v>217</v>
      </c>
      <c r="B136" s="18" t="s">
        <v>89</v>
      </c>
      <c r="C136" s="18"/>
      <c r="D136" s="19">
        <f aca="true" t="shared" si="27" ref="D136:F137">D137</f>
        <v>662248.8</v>
      </c>
      <c r="E136" s="19">
        <f t="shared" si="27"/>
        <v>0</v>
      </c>
      <c r="F136" s="19">
        <f t="shared" si="27"/>
        <v>662248.8</v>
      </c>
      <c r="H136" s="15">
        <f t="shared" si="17"/>
        <v>662248.8</v>
      </c>
      <c r="I136" s="11">
        <v>494248.8</v>
      </c>
      <c r="J136" s="15">
        <f t="shared" si="18"/>
        <v>168000.00000000006</v>
      </c>
    </row>
    <row r="137" spans="1:10" ht="29.25" customHeight="1">
      <c r="A137" s="17" t="s">
        <v>162</v>
      </c>
      <c r="B137" s="18" t="s">
        <v>89</v>
      </c>
      <c r="C137" s="18" t="s">
        <v>9</v>
      </c>
      <c r="D137" s="19">
        <f t="shared" si="27"/>
        <v>662248.8</v>
      </c>
      <c r="E137" s="19">
        <f t="shared" si="27"/>
        <v>0</v>
      </c>
      <c r="F137" s="19">
        <f t="shared" si="27"/>
        <v>662248.8</v>
      </c>
      <c r="H137" s="15">
        <f t="shared" si="17"/>
        <v>662248.8</v>
      </c>
      <c r="I137" s="11">
        <v>494248.8</v>
      </c>
      <c r="J137" s="15">
        <f t="shared" si="18"/>
        <v>168000.00000000006</v>
      </c>
    </row>
    <row r="138" spans="1:10" ht="25.5">
      <c r="A138" s="7" t="s">
        <v>163</v>
      </c>
      <c r="B138" s="8" t="s">
        <v>89</v>
      </c>
      <c r="C138" s="8" t="s">
        <v>10</v>
      </c>
      <c r="D138" s="16">
        <v>662248.8</v>
      </c>
      <c r="E138" s="16"/>
      <c r="F138" s="16">
        <f>D138+E138</f>
        <v>662248.8</v>
      </c>
      <c r="H138" s="15">
        <f t="shared" si="17"/>
        <v>662248.8</v>
      </c>
      <c r="I138" s="11">
        <v>494248.8</v>
      </c>
      <c r="J138" s="15">
        <f t="shared" si="18"/>
        <v>168000.00000000006</v>
      </c>
    </row>
    <row r="139" spans="1:10" ht="38.25">
      <c r="A139" s="17" t="s">
        <v>218</v>
      </c>
      <c r="B139" s="18" t="s">
        <v>90</v>
      </c>
      <c r="C139" s="18"/>
      <c r="D139" s="19">
        <f aca="true" t="shared" si="28" ref="D139:F140">D140</f>
        <v>57512</v>
      </c>
      <c r="E139" s="19">
        <f t="shared" si="28"/>
        <v>0</v>
      </c>
      <c r="F139" s="19">
        <f t="shared" si="28"/>
        <v>57512</v>
      </c>
      <c r="H139" s="15">
        <f t="shared" si="17"/>
        <v>57512</v>
      </c>
      <c r="I139" s="11">
        <v>57512</v>
      </c>
      <c r="J139" s="15">
        <f t="shared" si="18"/>
        <v>0</v>
      </c>
    </row>
    <row r="140" spans="1:10" ht="25.5">
      <c r="A140" s="17" t="s">
        <v>162</v>
      </c>
      <c r="B140" s="18" t="s">
        <v>90</v>
      </c>
      <c r="C140" s="18" t="s">
        <v>9</v>
      </c>
      <c r="D140" s="19">
        <f t="shared" si="28"/>
        <v>57512</v>
      </c>
      <c r="E140" s="19">
        <f t="shared" si="28"/>
        <v>0</v>
      </c>
      <c r="F140" s="19">
        <f t="shared" si="28"/>
        <v>57512</v>
      </c>
      <c r="H140" s="15">
        <f t="shared" si="17"/>
        <v>57512</v>
      </c>
      <c r="I140" s="11">
        <v>57512</v>
      </c>
      <c r="J140" s="15">
        <f t="shared" si="18"/>
        <v>0</v>
      </c>
    </row>
    <row r="141" spans="1:10" ht="25.5">
      <c r="A141" s="7" t="s">
        <v>163</v>
      </c>
      <c r="B141" s="8" t="s">
        <v>90</v>
      </c>
      <c r="C141" s="8" t="s">
        <v>10</v>
      </c>
      <c r="D141" s="16">
        <v>57512</v>
      </c>
      <c r="E141" s="16"/>
      <c r="F141" s="16">
        <f>D141+E141</f>
        <v>57512</v>
      </c>
      <c r="H141" s="15">
        <f t="shared" si="17"/>
        <v>57512</v>
      </c>
      <c r="I141" s="11">
        <v>57512</v>
      </c>
      <c r="J141" s="15">
        <f t="shared" si="18"/>
        <v>0</v>
      </c>
    </row>
    <row r="142" spans="1:10" ht="38.25" hidden="1">
      <c r="A142" s="7" t="s">
        <v>219</v>
      </c>
      <c r="B142" s="8" t="s">
        <v>91</v>
      </c>
      <c r="C142" s="8"/>
      <c r="D142" s="11">
        <v>0</v>
      </c>
      <c r="E142" s="11">
        <v>0</v>
      </c>
      <c r="F142" s="11">
        <v>0</v>
      </c>
      <c r="H142" s="15">
        <f t="shared" si="17"/>
        <v>0</v>
      </c>
      <c r="I142" s="11">
        <v>0</v>
      </c>
      <c r="J142" s="15">
        <f t="shared" si="18"/>
        <v>0</v>
      </c>
    </row>
    <row r="143" spans="1:10" ht="25.5" hidden="1">
      <c r="A143" s="7" t="s">
        <v>162</v>
      </c>
      <c r="B143" s="8" t="s">
        <v>91</v>
      </c>
      <c r="C143" s="8" t="s">
        <v>9</v>
      </c>
      <c r="D143" s="11">
        <v>0</v>
      </c>
      <c r="E143" s="11">
        <v>0</v>
      </c>
      <c r="F143" s="11">
        <v>0</v>
      </c>
      <c r="H143" s="15">
        <f t="shared" si="17"/>
        <v>0</v>
      </c>
      <c r="I143" s="11">
        <v>0</v>
      </c>
      <c r="J143" s="15">
        <f t="shared" si="18"/>
        <v>0</v>
      </c>
    </row>
    <row r="144" spans="1:10" ht="25.5" hidden="1">
      <c r="A144" s="7" t="s">
        <v>163</v>
      </c>
      <c r="B144" s="8" t="s">
        <v>91</v>
      </c>
      <c r="C144" s="8" t="s">
        <v>10</v>
      </c>
      <c r="D144" s="11">
        <v>0</v>
      </c>
      <c r="E144" s="11">
        <v>0</v>
      </c>
      <c r="F144" s="11">
        <v>0</v>
      </c>
      <c r="H144" s="15">
        <f aca="true" t="shared" si="29" ref="H144:H223">D144-E144</f>
        <v>0</v>
      </c>
      <c r="I144" s="11">
        <v>0</v>
      </c>
      <c r="J144" s="15">
        <f t="shared" si="18"/>
        <v>0</v>
      </c>
    </row>
    <row r="145" spans="1:10" ht="89.25" hidden="1">
      <c r="A145" s="7" t="s">
        <v>220</v>
      </c>
      <c r="B145" s="8" t="s">
        <v>92</v>
      </c>
      <c r="C145" s="8"/>
      <c r="D145" s="11">
        <v>0</v>
      </c>
      <c r="E145" s="11">
        <v>0</v>
      </c>
      <c r="F145" s="11">
        <v>0</v>
      </c>
      <c r="H145" s="15">
        <f t="shared" si="29"/>
        <v>0</v>
      </c>
      <c r="I145" s="11">
        <v>0</v>
      </c>
      <c r="J145" s="15">
        <f t="shared" si="18"/>
        <v>0</v>
      </c>
    </row>
    <row r="146" spans="1:10" ht="25.5" hidden="1">
      <c r="A146" s="7" t="s">
        <v>162</v>
      </c>
      <c r="B146" s="8" t="s">
        <v>92</v>
      </c>
      <c r="C146" s="8" t="s">
        <v>9</v>
      </c>
      <c r="D146" s="11">
        <v>0</v>
      </c>
      <c r="E146" s="11">
        <v>0</v>
      </c>
      <c r="F146" s="11">
        <v>0</v>
      </c>
      <c r="H146" s="15">
        <f t="shared" si="29"/>
        <v>0</v>
      </c>
      <c r="I146" s="11">
        <v>0</v>
      </c>
      <c r="J146" s="15">
        <f t="shared" si="18"/>
        <v>0</v>
      </c>
    </row>
    <row r="147" spans="1:10" ht="25.5" hidden="1">
      <c r="A147" s="7" t="s">
        <v>163</v>
      </c>
      <c r="B147" s="8" t="s">
        <v>92</v>
      </c>
      <c r="C147" s="8" t="s">
        <v>10</v>
      </c>
      <c r="D147" s="11">
        <v>0</v>
      </c>
      <c r="E147" s="11">
        <v>0</v>
      </c>
      <c r="F147" s="11">
        <v>0</v>
      </c>
      <c r="H147" s="15">
        <f t="shared" si="29"/>
        <v>0</v>
      </c>
      <c r="I147" s="11">
        <v>0</v>
      </c>
      <c r="J147" s="15">
        <f t="shared" si="18"/>
        <v>0</v>
      </c>
    </row>
    <row r="148" spans="1:10" ht="38.25">
      <c r="A148" s="34" t="s">
        <v>93</v>
      </c>
      <c r="B148" s="21" t="s">
        <v>94</v>
      </c>
      <c r="C148" s="6"/>
      <c r="D148" s="10">
        <f>D149</f>
        <v>72400109.39999999</v>
      </c>
      <c r="E148" s="10">
        <f>E149</f>
        <v>16146965.68</v>
      </c>
      <c r="F148" s="10">
        <f>F149</f>
        <v>88547075.08</v>
      </c>
      <c r="H148" s="15">
        <f t="shared" si="29"/>
        <v>56253143.71999999</v>
      </c>
      <c r="I148" s="10">
        <v>65728850</v>
      </c>
      <c r="J148" s="15">
        <f t="shared" si="18"/>
        <v>22818225.08</v>
      </c>
    </row>
    <row r="149" spans="1:10" ht="41.25" customHeight="1">
      <c r="A149" s="17" t="s">
        <v>221</v>
      </c>
      <c r="B149" s="18" t="s">
        <v>95</v>
      </c>
      <c r="C149" s="18"/>
      <c r="D149" s="19">
        <f>D150+D153+D156+D161+D169+D166+D172</f>
        <v>72400109.39999999</v>
      </c>
      <c r="E149" s="19">
        <f>E150+E153+E156+E161+E169+E166+E172</f>
        <v>16146965.68</v>
      </c>
      <c r="F149" s="19">
        <f>F150+F153+F156+F161+F169+F166+F172</f>
        <v>88547075.08</v>
      </c>
      <c r="H149" s="15">
        <f t="shared" si="29"/>
        <v>56253143.71999999</v>
      </c>
      <c r="I149" s="11">
        <v>65728850</v>
      </c>
      <c r="J149" s="15">
        <f t="shared" si="18"/>
        <v>22818225.08</v>
      </c>
    </row>
    <row r="150" spans="1:10" ht="12.75">
      <c r="A150" s="17" t="s">
        <v>222</v>
      </c>
      <c r="B150" s="18" t="s">
        <v>96</v>
      </c>
      <c r="C150" s="18"/>
      <c r="D150" s="19">
        <f aca="true" t="shared" si="30" ref="D150:F151">D151</f>
        <v>22766159</v>
      </c>
      <c r="E150" s="19">
        <f t="shared" si="30"/>
        <v>0</v>
      </c>
      <c r="F150" s="19">
        <f t="shared" si="30"/>
        <v>22766159</v>
      </c>
      <c r="H150" s="15">
        <f t="shared" si="29"/>
        <v>22766159</v>
      </c>
      <c r="I150" s="11">
        <v>21778850</v>
      </c>
      <c r="J150" s="15">
        <f t="shared" si="18"/>
        <v>987309</v>
      </c>
    </row>
    <row r="151" spans="1:10" ht="25.5">
      <c r="A151" s="17" t="s">
        <v>162</v>
      </c>
      <c r="B151" s="18" t="s">
        <v>96</v>
      </c>
      <c r="C151" s="18" t="s">
        <v>9</v>
      </c>
      <c r="D151" s="19">
        <f t="shared" si="30"/>
        <v>22766159</v>
      </c>
      <c r="E151" s="19">
        <f t="shared" si="30"/>
        <v>0</v>
      </c>
      <c r="F151" s="19">
        <f t="shared" si="30"/>
        <v>22766159</v>
      </c>
      <c r="H151" s="15">
        <f t="shared" si="29"/>
        <v>22766159</v>
      </c>
      <c r="I151" s="11">
        <v>21778850</v>
      </c>
      <c r="J151" s="15">
        <f aca="true" t="shared" si="31" ref="J151:J230">F151-I151</f>
        <v>987309</v>
      </c>
    </row>
    <row r="152" spans="1:10" ht="25.5">
      <c r="A152" s="7" t="s">
        <v>163</v>
      </c>
      <c r="B152" s="8" t="s">
        <v>96</v>
      </c>
      <c r="C152" s="8" t="s">
        <v>10</v>
      </c>
      <c r="D152" s="16">
        <v>22766159</v>
      </c>
      <c r="E152" s="16"/>
      <c r="F152" s="16">
        <f>D152+E152</f>
        <v>22766159</v>
      </c>
      <c r="H152" s="15">
        <f t="shared" si="29"/>
        <v>22766159</v>
      </c>
      <c r="I152" s="11">
        <v>21778850</v>
      </c>
      <c r="J152" s="15">
        <f t="shared" si="31"/>
        <v>987309</v>
      </c>
    </row>
    <row r="153" spans="1:10" ht="12.75">
      <c r="A153" s="17" t="s">
        <v>223</v>
      </c>
      <c r="B153" s="18" t="s">
        <v>97</v>
      </c>
      <c r="C153" s="18"/>
      <c r="D153" s="19">
        <f aca="true" t="shared" si="32" ref="D153:F154">D154</f>
        <v>3500000</v>
      </c>
      <c r="E153" s="19">
        <f t="shared" si="32"/>
        <v>-802158.31</v>
      </c>
      <c r="F153" s="19">
        <f t="shared" si="32"/>
        <v>2697841.69</v>
      </c>
      <c r="H153" s="15">
        <f t="shared" si="29"/>
        <v>4302158.3100000005</v>
      </c>
      <c r="I153" s="11">
        <v>3500000</v>
      </c>
      <c r="J153" s="15">
        <f t="shared" si="31"/>
        <v>-802158.31</v>
      </c>
    </row>
    <row r="154" spans="1:10" ht="25.5">
      <c r="A154" s="17" t="s">
        <v>162</v>
      </c>
      <c r="B154" s="18" t="s">
        <v>97</v>
      </c>
      <c r="C154" s="18" t="s">
        <v>9</v>
      </c>
      <c r="D154" s="19">
        <f t="shared" si="32"/>
        <v>3500000</v>
      </c>
      <c r="E154" s="19">
        <f t="shared" si="32"/>
        <v>-802158.31</v>
      </c>
      <c r="F154" s="19">
        <f t="shared" si="32"/>
        <v>2697841.69</v>
      </c>
      <c r="H154" s="15">
        <f t="shared" si="29"/>
        <v>4302158.3100000005</v>
      </c>
      <c r="I154" s="11">
        <v>3500000</v>
      </c>
      <c r="J154" s="15">
        <f t="shared" si="31"/>
        <v>-802158.31</v>
      </c>
    </row>
    <row r="155" spans="1:10" ht="25.5">
      <c r="A155" s="7" t="s">
        <v>163</v>
      </c>
      <c r="B155" s="8" t="s">
        <v>97</v>
      </c>
      <c r="C155" s="8" t="s">
        <v>10</v>
      </c>
      <c r="D155" s="16">
        <v>3500000</v>
      </c>
      <c r="E155" s="16">
        <v>-802158.31</v>
      </c>
      <c r="F155" s="16">
        <f>D155+E155</f>
        <v>2697841.69</v>
      </c>
      <c r="H155" s="15">
        <f t="shared" si="29"/>
        <v>4302158.3100000005</v>
      </c>
      <c r="I155" s="11">
        <v>3500000</v>
      </c>
      <c r="J155" s="15">
        <f t="shared" si="31"/>
        <v>-802158.31</v>
      </c>
    </row>
    <row r="156" spans="1:10" ht="12.75">
      <c r="A156" s="17" t="s">
        <v>224</v>
      </c>
      <c r="B156" s="18" t="s">
        <v>98</v>
      </c>
      <c r="C156" s="18"/>
      <c r="D156" s="19">
        <f>D157+D159</f>
        <v>4400000</v>
      </c>
      <c r="E156" s="19">
        <f>E157+E159</f>
        <v>0</v>
      </c>
      <c r="F156" s="19">
        <f>F157+F159</f>
        <v>4400000</v>
      </c>
      <c r="H156" s="15">
        <f t="shared" si="29"/>
        <v>4400000</v>
      </c>
      <c r="I156" s="11">
        <v>4400000</v>
      </c>
      <c r="J156" s="15">
        <f t="shared" si="31"/>
        <v>0</v>
      </c>
    </row>
    <row r="157" spans="1:10" ht="25.5">
      <c r="A157" s="17" t="s">
        <v>162</v>
      </c>
      <c r="B157" s="18" t="s">
        <v>98</v>
      </c>
      <c r="C157" s="18" t="s">
        <v>9</v>
      </c>
      <c r="D157" s="19">
        <f>D158</f>
        <v>3500000</v>
      </c>
      <c r="E157" s="19">
        <f>E158</f>
        <v>0</v>
      </c>
      <c r="F157" s="19">
        <f>F158</f>
        <v>3500000</v>
      </c>
      <c r="H157" s="15">
        <f t="shared" si="29"/>
        <v>3500000</v>
      </c>
      <c r="I157" s="11">
        <v>3500000</v>
      </c>
      <c r="J157" s="15">
        <f t="shared" si="31"/>
        <v>0</v>
      </c>
    </row>
    <row r="158" spans="1:10" ht="25.5">
      <c r="A158" s="7" t="s">
        <v>163</v>
      </c>
      <c r="B158" s="8" t="s">
        <v>98</v>
      </c>
      <c r="C158" s="8" t="s">
        <v>10</v>
      </c>
      <c r="D158" s="16">
        <v>3500000</v>
      </c>
      <c r="E158" s="16"/>
      <c r="F158" s="16">
        <f>D158+E158</f>
        <v>3500000</v>
      </c>
      <c r="H158" s="15">
        <f t="shared" si="29"/>
        <v>3500000</v>
      </c>
      <c r="I158" s="11">
        <v>3500000</v>
      </c>
      <c r="J158" s="15">
        <f t="shared" si="31"/>
        <v>0</v>
      </c>
    </row>
    <row r="159" spans="1:10" ht="12.75">
      <c r="A159" s="17" t="s">
        <v>172</v>
      </c>
      <c r="B159" s="18" t="s">
        <v>98</v>
      </c>
      <c r="C159" s="18" t="s">
        <v>22</v>
      </c>
      <c r="D159" s="19">
        <f>D160</f>
        <v>900000</v>
      </c>
      <c r="E159" s="19">
        <f>E160</f>
        <v>0</v>
      </c>
      <c r="F159" s="19">
        <f>F160</f>
        <v>900000</v>
      </c>
      <c r="H159" s="15">
        <f t="shared" si="29"/>
        <v>900000</v>
      </c>
      <c r="I159" s="11">
        <v>900000</v>
      </c>
      <c r="J159" s="15">
        <f t="shared" si="31"/>
        <v>0</v>
      </c>
    </row>
    <row r="160" spans="1:10" ht="38.25">
      <c r="A160" s="7" t="s">
        <v>173</v>
      </c>
      <c r="B160" s="8" t="s">
        <v>98</v>
      </c>
      <c r="C160" s="8" t="s">
        <v>23</v>
      </c>
      <c r="D160" s="16">
        <v>900000</v>
      </c>
      <c r="E160" s="16"/>
      <c r="F160" s="16">
        <f>D160+E160</f>
        <v>900000</v>
      </c>
      <c r="H160" s="15">
        <f t="shared" si="29"/>
        <v>900000</v>
      </c>
      <c r="I160" s="11">
        <v>900000</v>
      </c>
      <c r="J160" s="15">
        <f t="shared" si="31"/>
        <v>0</v>
      </c>
    </row>
    <row r="161" spans="1:10" ht="12.75">
      <c r="A161" s="17" t="s">
        <v>225</v>
      </c>
      <c r="B161" s="18" t="s">
        <v>99</v>
      </c>
      <c r="C161" s="18"/>
      <c r="D161" s="19">
        <f>D162+D164</f>
        <v>40693183.19</v>
      </c>
      <c r="E161" s="19">
        <f>E162+E164</f>
        <v>-6906139.6</v>
      </c>
      <c r="F161" s="19">
        <f>F162+F164</f>
        <v>33787043.59</v>
      </c>
      <c r="H161" s="15">
        <f t="shared" si="29"/>
        <v>47599322.79</v>
      </c>
      <c r="I161" s="11">
        <v>36050000</v>
      </c>
      <c r="J161" s="15">
        <f t="shared" si="31"/>
        <v>-2262956.4099999964</v>
      </c>
    </row>
    <row r="162" spans="1:10" ht="25.5">
      <c r="A162" s="17" t="s">
        <v>162</v>
      </c>
      <c r="B162" s="18" t="s">
        <v>99</v>
      </c>
      <c r="C162" s="18" t="s">
        <v>9</v>
      </c>
      <c r="D162" s="19">
        <f>D163</f>
        <v>28293183.19</v>
      </c>
      <c r="E162" s="19">
        <f>E163</f>
        <v>-6906139.6</v>
      </c>
      <c r="F162" s="19">
        <f>F163</f>
        <v>21387043.590000004</v>
      </c>
      <c r="H162" s="15">
        <f t="shared" si="29"/>
        <v>35199322.79</v>
      </c>
      <c r="I162" s="11">
        <v>23650000</v>
      </c>
      <c r="J162" s="15">
        <f t="shared" si="31"/>
        <v>-2262956.4099999964</v>
      </c>
    </row>
    <row r="163" spans="1:10" ht="25.5">
      <c r="A163" s="7" t="s">
        <v>163</v>
      </c>
      <c r="B163" s="8" t="s">
        <v>99</v>
      </c>
      <c r="C163" s="8" t="s">
        <v>10</v>
      </c>
      <c r="D163" s="16">
        <v>28293183.19</v>
      </c>
      <c r="E163" s="20">
        <v>-6906139.6</v>
      </c>
      <c r="F163" s="16">
        <f>D163+E163</f>
        <v>21387043.590000004</v>
      </c>
      <c r="H163" s="15">
        <f t="shared" si="29"/>
        <v>35199322.79</v>
      </c>
      <c r="I163" s="11">
        <v>23650000</v>
      </c>
      <c r="J163" s="15">
        <f t="shared" si="31"/>
        <v>-2262956.4099999964</v>
      </c>
    </row>
    <row r="164" spans="1:10" ht="12.75">
      <c r="A164" s="17" t="s">
        <v>172</v>
      </c>
      <c r="B164" s="18" t="s">
        <v>99</v>
      </c>
      <c r="C164" s="18" t="s">
        <v>22</v>
      </c>
      <c r="D164" s="19">
        <f>D165</f>
        <v>12400000</v>
      </c>
      <c r="E164" s="19">
        <f>E165</f>
        <v>0</v>
      </c>
      <c r="F164" s="19">
        <f>F165</f>
        <v>12400000</v>
      </c>
      <c r="H164" s="15">
        <f t="shared" si="29"/>
        <v>12400000</v>
      </c>
      <c r="I164" s="11">
        <v>12400000</v>
      </c>
      <c r="J164" s="15">
        <f t="shared" si="31"/>
        <v>0</v>
      </c>
    </row>
    <row r="165" spans="1:10" ht="38.25">
      <c r="A165" s="7" t="s">
        <v>173</v>
      </c>
      <c r="B165" s="8" t="s">
        <v>99</v>
      </c>
      <c r="C165" s="8" t="s">
        <v>23</v>
      </c>
      <c r="D165" s="16">
        <v>12400000</v>
      </c>
      <c r="E165" s="16"/>
      <c r="F165" s="16">
        <f>D165+E165</f>
        <v>12400000</v>
      </c>
      <c r="H165" s="15">
        <f t="shared" si="29"/>
        <v>12400000</v>
      </c>
      <c r="I165" s="11">
        <v>12400000</v>
      </c>
      <c r="J165" s="15">
        <f t="shared" si="31"/>
        <v>0</v>
      </c>
    </row>
    <row r="166" spans="1:10" ht="25.5">
      <c r="A166" s="17" t="s">
        <v>286</v>
      </c>
      <c r="B166" s="18" t="s">
        <v>287</v>
      </c>
      <c r="C166" s="18"/>
      <c r="D166" s="19">
        <f aca="true" t="shared" si="33" ref="D166:F167">D167</f>
        <v>0</v>
      </c>
      <c r="E166" s="19">
        <f t="shared" si="33"/>
        <v>23335288.29</v>
      </c>
      <c r="F166" s="19">
        <f t="shared" si="33"/>
        <v>23335288.29</v>
      </c>
      <c r="H166" s="15"/>
      <c r="I166" s="11"/>
      <c r="J166" s="15"/>
    </row>
    <row r="167" spans="1:10" ht="25.5">
      <c r="A167" s="17" t="s">
        <v>187</v>
      </c>
      <c r="B167" s="18" t="s">
        <v>287</v>
      </c>
      <c r="C167" s="18" t="s">
        <v>41</v>
      </c>
      <c r="D167" s="19">
        <f t="shared" si="33"/>
        <v>0</v>
      </c>
      <c r="E167" s="19">
        <f t="shared" si="33"/>
        <v>23335288.29</v>
      </c>
      <c r="F167" s="19">
        <f t="shared" si="33"/>
        <v>23335288.29</v>
      </c>
      <c r="H167" s="15"/>
      <c r="I167" s="11"/>
      <c r="J167" s="15"/>
    </row>
    <row r="168" spans="1:10" ht="12.75">
      <c r="A168" s="7" t="s">
        <v>188</v>
      </c>
      <c r="B168" s="8" t="s">
        <v>287</v>
      </c>
      <c r="C168" s="8" t="s">
        <v>42</v>
      </c>
      <c r="D168" s="16"/>
      <c r="E168" s="16">
        <v>23335288.29</v>
      </c>
      <c r="F168" s="16">
        <f>D168+E168</f>
        <v>23335288.29</v>
      </c>
      <c r="H168" s="15"/>
      <c r="I168" s="11"/>
      <c r="J168" s="15"/>
    </row>
    <row r="169" spans="1:10" ht="38.25">
      <c r="A169" s="17" t="s">
        <v>277</v>
      </c>
      <c r="B169" s="23" t="s">
        <v>272</v>
      </c>
      <c r="C169" s="23"/>
      <c r="D169" s="24">
        <f aca="true" t="shared" si="34" ref="D169:F170">D170</f>
        <v>1040767.21</v>
      </c>
      <c r="E169" s="24">
        <f t="shared" si="34"/>
        <v>219675</v>
      </c>
      <c r="F169" s="24">
        <f t="shared" si="34"/>
        <v>1260442.21</v>
      </c>
      <c r="H169" s="15"/>
      <c r="I169" s="11"/>
      <c r="J169" s="15"/>
    </row>
    <row r="170" spans="1:10" ht="25.5">
      <c r="A170" s="17" t="s">
        <v>187</v>
      </c>
      <c r="B170" s="23" t="s">
        <v>272</v>
      </c>
      <c r="C170" s="23" t="s">
        <v>41</v>
      </c>
      <c r="D170" s="24">
        <f t="shared" si="34"/>
        <v>1040767.21</v>
      </c>
      <c r="E170" s="24">
        <f t="shared" si="34"/>
        <v>219675</v>
      </c>
      <c r="F170" s="24">
        <f t="shared" si="34"/>
        <v>1260442.21</v>
      </c>
      <c r="H170" s="15"/>
      <c r="I170" s="11"/>
      <c r="J170" s="15"/>
    </row>
    <row r="171" spans="1:10" ht="12.75">
      <c r="A171" s="7" t="s">
        <v>188</v>
      </c>
      <c r="B171" s="31" t="s">
        <v>272</v>
      </c>
      <c r="C171" s="31" t="s">
        <v>42</v>
      </c>
      <c r="D171" s="20">
        <v>1040767.21</v>
      </c>
      <c r="E171" s="20">
        <v>219675</v>
      </c>
      <c r="F171" s="20">
        <f>D171+E171</f>
        <v>1260442.21</v>
      </c>
      <c r="H171" s="15"/>
      <c r="I171" s="11"/>
      <c r="J171" s="15"/>
    </row>
    <row r="172" spans="1:10" ht="25.5">
      <c r="A172" s="17" t="s">
        <v>286</v>
      </c>
      <c r="B172" s="23" t="s">
        <v>288</v>
      </c>
      <c r="C172" s="23"/>
      <c r="D172" s="24">
        <f>D173</f>
        <v>0</v>
      </c>
      <c r="E172" s="24">
        <f>E173</f>
        <v>300300.3</v>
      </c>
      <c r="F172" s="24">
        <f>F173</f>
        <v>300300.3</v>
      </c>
      <c r="H172" s="15"/>
      <c r="I172" s="11"/>
      <c r="J172" s="15"/>
    </row>
    <row r="173" spans="1:10" ht="25.5">
      <c r="A173" s="17" t="s">
        <v>187</v>
      </c>
      <c r="B173" s="23" t="s">
        <v>288</v>
      </c>
      <c r="C173" s="23" t="s">
        <v>41</v>
      </c>
      <c r="D173" s="24">
        <f>D174+D175</f>
        <v>0</v>
      </c>
      <c r="E173" s="24">
        <f>E174+E175</f>
        <v>300300.3</v>
      </c>
      <c r="F173" s="24">
        <f>F174+F175</f>
        <v>300300.3</v>
      </c>
      <c r="H173" s="15"/>
      <c r="I173" s="11"/>
      <c r="J173" s="15"/>
    </row>
    <row r="174" spans="1:10" ht="12.75">
      <c r="A174" s="7" t="s">
        <v>289</v>
      </c>
      <c r="B174" s="31" t="s">
        <v>288</v>
      </c>
      <c r="C174" s="31" t="s">
        <v>42</v>
      </c>
      <c r="D174" s="20"/>
      <c r="E174" s="20">
        <v>300000</v>
      </c>
      <c r="F174" s="20">
        <f>D174+E174</f>
        <v>300000</v>
      </c>
      <c r="H174" s="15"/>
      <c r="I174" s="11"/>
      <c r="J174" s="15"/>
    </row>
    <row r="175" spans="1:10" ht="12.75">
      <c r="A175" s="7" t="s">
        <v>290</v>
      </c>
      <c r="B175" s="31" t="s">
        <v>288</v>
      </c>
      <c r="C175" s="31" t="s">
        <v>42</v>
      </c>
      <c r="D175" s="20"/>
      <c r="E175" s="20">
        <v>300.3</v>
      </c>
      <c r="F175" s="20">
        <f>D175+E175</f>
        <v>300.3</v>
      </c>
      <c r="H175" s="15"/>
      <c r="I175" s="11"/>
      <c r="J175" s="15"/>
    </row>
    <row r="176" spans="1:10" ht="38.25">
      <c r="A176" s="34" t="s">
        <v>100</v>
      </c>
      <c r="B176" s="21" t="s">
        <v>101</v>
      </c>
      <c r="C176" s="6"/>
      <c r="D176" s="10">
        <f aca="true" t="shared" si="35" ref="D176:F179">D177</f>
        <v>150000</v>
      </c>
      <c r="E176" s="10">
        <f t="shared" si="35"/>
        <v>0</v>
      </c>
      <c r="F176" s="10">
        <f t="shared" si="35"/>
        <v>150000</v>
      </c>
      <c r="H176" s="15">
        <f t="shared" si="29"/>
        <v>150000</v>
      </c>
      <c r="I176" s="10">
        <v>150000</v>
      </c>
      <c r="J176" s="15">
        <f t="shared" si="31"/>
        <v>0</v>
      </c>
    </row>
    <row r="177" spans="1:10" ht="38.25">
      <c r="A177" s="17" t="s">
        <v>226</v>
      </c>
      <c r="B177" s="18" t="s">
        <v>102</v>
      </c>
      <c r="C177" s="18"/>
      <c r="D177" s="19">
        <f t="shared" si="35"/>
        <v>150000</v>
      </c>
      <c r="E177" s="19">
        <f t="shared" si="35"/>
        <v>0</v>
      </c>
      <c r="F177" s="19">
        <f t="shared" si="35"/>
        <v>150000</v>
      </c>
      <c r="H177" s="15">
        <f t="shared" si="29"/>
        <v>150000</v>
      </c>
      <c r="I177" s="11">
        <v>150000</v>
      </c>
      <c r="J177" s="15">
        <f t="shared" si="31"/>
        <v>0</v>
      </c>
    </row>
    <row r="178" spans="1:10" ht="38.25">
      <c r="A178" s="17" t="s">
        <v>227</v>
      </c>
      <c r="B178" s="18" t="s">
        <v>103</v>
      </c>
      <c r="C178" s="18"/>
      <c r="D178" s="19">
        <f t="shared" si="35"/>
        <v>150000</v>
      </c>
      <c r="E178" s="19">
        <f t="shared" si="35"/>
        <v>0</v>
      </c>
      <c r="F178" s="19">
        <f t="shared" si="35"/>
        <v>150000</v>
      </c>
      <c r="H178" s="15">
        <f t="shared" si="29"/>
        <v>150000</v>
      </c>
      <c r="I178" s="11">
        <v>150000</v>
      </c>
      <c r="J178" s="15">
        <f t="shared" si="31"/>
        <v>0</v>
      </c>
    </row>
    <row r="179" spans="1:10" ht="25.5">
      <c r="A179" s="17" t="s">
        <v>158</v>
      </c>
      <c r="B179" s="18" t="s">
        <v>103</v>
      </c>
      <c r="C179" s="18" t="s">
        <v>13</v>
      </c>
      <c r="D179" s="19">
        <f t="shared" si="35"/>
        <v>150000</v>
      </c>
      <c r="E179" s="19">
        <f t="shared" si="35"/>
        <v>0</v>
      </c>
      <c r="F179" s="19">
        <f t="shared" si="35"/>
        <v>150000</v>
      </c>
      <c r="H179" s="15">
        <f t="shared" si="29"/>
        <v>150000</v>
      </c>
      <c r="I179" s="11">
        <v>150000</v>
      </c>
      <c r="J179" s="15">
        <f t="shared" si="31"/>
        <v>0</v>
      </c>
    </row>
    <row r="180" spans="1:10" ht="45.75" customHeight="1">
      <c r="A180" s="7" t="s">
        <v>166</v>
      </c>
      <c r="B180" s="8" t="s">
        <v>103</v>
      </c>
      <c r="C180" s="8" t="s">
        <v>14</v>
      </c>
      <c r="D180" s="16">
        <v>150000</v>
      </c>
      <c r="E180" s="16"/>
      <c r="F180" s="16">
        <f>D180+E180</f>
        <v>150000</v>
      </c>
      <c r="H180" s="15">
        <f t="shared" si="29"/>
        <v>150000</v>
      </c>
      <c r="I180" s="11">
        <v>150000</v>
      </c>
      <c r="J180" s="15">
        <f t="shared" si="31"/>
        <v>0</v>
      </c>
    </row>
    <row r="181" spans="1:10" ht="68.25" customHeight="1">
      <c r="A181" s="34" t="s">
        <v>104</v>
      </c>
      <c r="B181" s="21" t="s">
        <v>105</v>
      </c>
      <c r="C181" s="6"/>
      <c r="D181" s="10">
        <f aca="true" t="shared" si="36" ref="D181:F187">D182</f>
        <v>2000000</v>
      </c>
      <c r="E181" s="10">
        <f t="shared" si="36"/>
        <v>22200000</v>
      </c>
      <c r="F181" s="10">
        <f t="shared" si="36"/>
        <v>24200000</v>
      </c>
      <c r="H181" s="15">
        <f t="shared" si="29"/>
        <v>-20200000</v>
      </c>
      <c r="I181" s="10">
        <v>2000000</v>
      </c>
      <c r="J181" s="15">
        <f t="shared" si="31"/>
        <v>22200000</v>
      </c>
    </row>
    <row r="182" spans="1:10" ht="54" customHeight="1">
      <c r="A182" s="17" t="s">
        <v>228</v>
      </c>
      <c r="B182" s="18" t="s">
        <v>106</v>
      </c>
      <c r="C182" s="18"/>
      <c r="D182" s="19">
        <f>D183+D186</f>
        <v>2000000</v>
      </c>
      <c r="E182" s="19">
        <f>E183+E186</f>
        <v>22200000</v>
      </c>
      <c r="F182" s="19">
        <f>F183+F186</f>
        <v>24200000</v>
      </c>
      <c r="H182" s="15">
        <f t="shared" si="29"/>
        <v>-20200000</v>
      </c>
      <c r="I182" s="11">
        <v>2000000</v>
      </c>
      <c r="J182" s="15">
        <f t="shared" si="31"/>
        <v>22200000</v>
      </c>
    </row>
    <row r="183" spans="1:10" ht="30" customHeight="1">
      <c r="A183" s="37" t="s">
        <v>292</v>
      </c>
      <c r="B183" s="38" t="s">
        <v>291</v>
      </c>
      <c r="C183" s="38"/>
      <c r="D183" s="39">
        <f t="shared" si="36"/>
        <v>0</v>
      </c>
      <c r="E183" s="39">
        <f t="shared" si="36"/>
        <v>20000000</v>
      </c>
      <c r="F183" s="39">
        <f t="shared" si="36"/>
        <v>20000000</v>
      </c>
      <c r="H183" s="15"/>
      <c r="I183" s="11"/>
      <c r="J183" s="15"/>
    </row>
    <row r="184" spans="1:10" ht="12.75">
      <c r="A184" s="37" t="s">
        <v>172</v>
      </c>
      <c r="B184" s="38" t="s">
        <v>291</v>
      </c>
      <c r="C184" s="38" t="s">
        <v>22</v>
      </c>
      <c r="D184" s="39">
        <f t="shared" si="36"/>
        <v>0</v>
      </c>
      <c r="E184" s="39">
        <f t="shared" si="36"/>
        <v>20000000</v>
      </c>
      <c r="F184" s="39">
        <f t="shared" si="36"/>
        <v>20000000</v>
      </c>
      <c r="H184" s="15"/>
      <c r="I184" s="11"/>
      <c r="J184" s="15"/>
    </row>
    <row r="185" spans="1:10" ht="38.25">
      <c r="A185" s="7" t="s">
        <v>173</v>
      </c>
      <c r="B185" s="8" t="s">
        <v>291</v>
      </c>
      <c r="C185" s="8" t="s">
        <v>23</v>
      </c>
      <c r="D185" s="16"/>
      <c r="E185" s="16">
        <v>20000000</v>
      </c>
      <c r="F185" s="16">
        <f>D185+E185</f>
        <v>20000000</v>
      </c>
      <c r="H185" s="15"/>
      <c r="I185" s="11"/>
      <c r="J185" s="15"/>
    </row>
    <row r="186" spans="1:10" ht="25.5">
      <c r="A186" s="17" t="s">
        <v>229</v>
      </c>
      <c r="B186" s="18" t="s">
        <v>107</v>
      </c>
      <c r="C186" s="18"/>
      <c r="D186" s="19">
        <f t="shared" si="36"/>
        <v>2000000</v>
      </c>
      <c r="E186" s="19">
        <f t="shared" si="36"/>
        <v>2200000</v>
      </c>
      <c r="F186" s="19">
        <f t="shared" si="36"/>
        <v>4200000</v>
      </c>
      <c r="H186" s="15">
        <f t="shared" si="29"/>
        <v>-200000</v>
      </c>
      <c r="I186" s="11">
        <v>2000000</v>
      </c>
      <c r="J186" s="15">
        <f t="shared" si="31"/>
        <v>2200000</v>
      </c>
    </row>
    <row r="187" spans="1:10" ht="12.75">
      <c r="A187" s="17" t="s">
        <v>172</v>
      </c>
      <c r="B187" s="18" t="s">
        <v>107</v>
      </c>
      <c r="C187" s="18" t="s">
        <v>22</v>
      </c>
      <c r="D187" s="19">
        <f t="shared" si="36"/>
        <v>2000000</v>
      </c>
      <c r="E187" s="19">
        <f t="shared" si="36"/>
        <v>2200000</v>
      </c>
      <c r="F187" s="19">
        <f t="shared" si="36"/>
        <v>4200000</v>
      </c>
      <c r="H187" s="15">
        <f t="shared" si="29"/>
        <v>-200000</v>
      </c>
      <c r="I187" s="11">
        <v>2000000</v>
      </c>
      <c r="J187" s="15">
        <f t="shared" si="31"/>
        <v>2200000</v>
      </c>
    </row>
    <row r="188" spans="1:10" ht="38.25">
      <c r="A188" s="7" t="s">
        <v>173</v>
      </c>
      <c r="B188" s="8" t="s">
        <v>107</v>
      </c>
      <c r="C188" s="8" t="s">
        <v>23</v>
      </c>
      <c r="D188" s="16">
        <v>2000000</v>
      </c>
      <c r="E188" s="16">
        <v>2200000</v>
      </c>
      <c r="F188" s="16">
        <f>D188+E188</f>
        <v>4200000</v>
      </c>
      <c r="H188" s="15">
        <f t="shared" si="29"/>
        <v>-200000</v>
      </c>
      <c r="I188" s="11">
        <v>2000000</v>
      </c>
      <c r="J188" s="15">
        <f t="shared" si="31"/>
        <v>2200000</v>
      </c>
    </row>
    <row r="189" spans="1:10" ht="38.25">
      <c r="A189" s="34" t="s">
        <v>108</v>
      </c>
      <c r="B189" s="21" t="s">
        <v>109</v>
      </c>
      <c r="C189" s="6"/>
      <c r="D189" s="10">
        <f>D190+D196</f>
        <v>63853394.12</v>
      </c>
      <c r="E189" s="10">
        <f>E190+E196</f>
        <v>29926201.500000007</v>
      </c>
      <c r="F189" s="10">
        <f>F190+F196</f>
        <v>93779595.62</v>
      </c>
      <c r="H189" s="15">
        <f t="shared" si="29"/>
        <v>33927192.61999999</v>
      </c>
      <c r="I189" s="10">
        <v>63805894.12</v>
      </c>
      <c r="J189" s="15">
        <f t="shared" si="31"/>
        <v>29973701.500000007</v>
      </c>
    </row>
    <row r="190" spans="1:10" ht="12.75">
      <c r="A190" s="17" t="s">
        <v>230</v>
      </c>
      <c r="B190" s="18" t="s">
        <v>110</v>
      </c>
      <c r="C190" s="18"/>
      <c r="D190" s="19">
        <f>D191</f>
        <v>29547500</v>
      </c>
      <c r="E190" s="19">
        <f>E191</f>
        <v>-8075468.28</v>
      </c>
      <c r="F190" s="19">
        <f>F191</f>
        <v>21472031.72</v>
      </c>
      <c r="H190" s="15">
        <f t="shared" si="29"/>
        <v>37622968.28</v>
      </c>
      <c r="I190" s="11">
        <v>29500000</v>
      </c>
      <c r="J190" s="15">
        <f t="shared" si="31"/>
        <v>-8027968.280000001</v>
      </c>
    </row>
    <row r="191" spans="1:10" ht="38.25">
      <c r="A191" s="17" t="s">
        <v>231</v>
      </c>
      <c r="B191" s="18" t="s">
        <v>111</v>
      </c>
      <c r="C191" s="18"/>
      <c r="D191" s="19">
        <f>D192+D194</f>
        <v>29547500</v>
      </c>
      <c r="E191" s="19">
        <f>E192+E194</f>
        <v>-8075468.28</v>
      </c>
      <c r="F191" s="19">
        <f>F192+F194</f>
        <v>21472031.72</v>
      </c>
      <c r="H191" s="15">
        <f t="shared" si="29"/>
        <v>37622968.28</v>
      </c>
      <c r="I191" s="11">
        <v>29500000</v>
      </c>
      <c r="J191" s="15">
        <f t="shared" si="31"/>
        <v>-8027968.280000001</v>
      </c>
    </row>
    <row r="192" spans="1:10" ht="25.5">
      <c r="A192" s="17" t="s">
        <v>162</v>
      </c>
      <c r="B192" s="18" t="s">
        <v>111</v>
      </c>
      <c r="C192" s="18" t="s">
        <v>9</v>
      </c>
      <c r="D192" s="19">
        <f>D193</f>
        <v>15147500</v>
      </c>
      <c r="E192" s="19">
        <f>E193</f>
        <v>-8075468.28</v>
      </c>
      <c r="F192" s="19">
        <f>F193</f>
        <v>7072031.72</v>
      </c>
      <c r="H192" s="15">
        <f t="shared" si="29"/>
        <v>23222968.28</v>
      </c>
      <c r="I192" s="11">
        <v>15100000</v>
      </c>
      <c r="J192" s="15">
        <f t="shared" si="31"/>
        <v>-8027968.28</v>
      </c>
    </row>
    <row r="193" spans="1:10" ht="25.5">
      <c r="A193" s="7" t="s">
        <v>163</v>
      </c>
      <c r="B193" s="8" t="s">
        <v>111</v>
      </c>
      <c r="C193" s="8" t="s">
        <v>10</v>
      </c>
      <c r="D193" s="16">
        <v>15147500</v>
      </c>
      <c r="E193" s="16">
        <v>-8075468.28</v>
      </c>
      <c r="F193" s="16">
        <f>D193+E193</f>
        <v>7072031.72</v>
      </c>
      <c r="H193" s="15">
        <f t="shared" si="29"/>
        <v>23222968.28</v>
      </c>
      <c r="I193" s="11">
        <v>15100000</v>
      </c>
      <c r="J193" s="15">
        <f t="shared" si="31"/>
        <v>-8027968.28</v>
      </c>
    </row>
    <row r="194" spans="1:10" ht="12.75">
      <c r="A194" s="17" t="s">
        <v>172</v>
      </c>
      <c r="B194" s="18" t="s">
        <v>111</v>
      </c>
      <c r="C194" s="18" t="s">
        <v>22</v>
      </c>
      <c r="D194" s="19">
        <f>D195</f>
        <v>14400000</v>
      </c>
      <c r="E194" s="19">
        <f>E195</f>
        <v>0</v>
      </c>
      <c r="F194" s="19">
        <f>F195</f>
        <v>14400000</v>
      </c>
      <c r="H194" s="15">
        <f t="shared" si="29"/>
        <v>14400000</v>
      </c>
      <c r="I194" s="11">
        <v>14400000</v>
      </c>
      <c r="J194" s="15">
        <f t="shared" si="31"/>
        <v>0</v>
      </c>
    </row>
    <row r="195" spans="1:10" ht="38.25">
      <c r="A195" s="7" t="s">
        <v>173</v>
      </c>
      <c r="B195" s="8" t="s">
        <v>111</v>
      </c>
      <c r="C195" s="8" t="s">
        <v>23</v>
      </c>
      <c r="D195" s="16">
        <v>14400000</v>
      </c>
      <c r="E195" s="16"/>
      <c r="F195" s="16">
        <f>D195+E195</f>
        <v>14400000</v>
      </c>
      <c r="H195" s="15">
        <f t="shared" si="29"/>
        <v>14400000</v>
      </c>
      <c r="I195" s="11">
        <v>14400000</v>
      </c>
      <c r="J195" s="15">
        <f t="shared" si="31"/>
        <v>0</v>
      </c>
    </row>
    <row r="196" spans="1:10" ht="25.5">
      <c r="A196" s="17" t="s">
        <v>232</v>
      </c>
      <c r="B196" s="18" t="s">
        <v>112</v>
      </c>
      <c r="C196" s="18"/>
      <c r="D196" s="19">
        <f aca="true" t="shared" si="37" ref="D196:F197">D197</f>
        <v>34305894.12</v>
      </c>
      <c r="E196" s="19">
        <f t="shared" si="37"/>
        <v>38001669.78000001</v>
      </c>
      <c r="F196" s="19">
        <f t="shared" si="37"/>
        <v>72307563.9</v>
      </c>
      <c r="H196" s="15">
        <f t="shared" si="29"/>
        <v>-3695775.6600000113</v>
      </c>
      <c r="I196" s="11">
        <v>34305894.12</v>
      </c>
      <c r="J196" s="15">
        <f t="shared" si="31"/>
        <v>38001669.78000001</v>
      </c>
    </row>
    <row r="197" spans="1:10" ht="25.5">
      <c r="A197" s="17" t="s">
        <v>233</v>
      </c>
      <c r="B197" s="18" t="s">
        <v>113</v>
      </c>
      <c r="C197" s="18"/>
      <c r="D197" s="19">
        <f t="shared" si="37"/>
        <v>34305894.12</v>
      </c>
      <c r="E197" s="19">
        <f t="shared" si="37"/>
        <v>38001669.78000001</v>
      </c>
      <c r="F197" s="19">
        <f t="shared" si="37"/>
        <v>72307563.9</v>
      </c>
      <c r="H197" s="15">
        <f t="shared" si="29"/>
        <v>-3695775.6600000113</v>
      </c>
      <c r="I197" s="11">
        <v>34305894.12</v>
      </c>
      <c r="J197" s="15">
        <f t="shared" si="31"/>
        <v>38001669.78000001</v>
      </c>
    </row>
    <row r="198" spans="1:10" ht="27" customHeight="1">
      <c r="A198" s="17" t="s">
        <v>162</v>
      </c>
      <c r="B198" s="18" t="s">
        <v>113</v>
      </c>
      <c r="C198" s="18" t="s">
        <v>9</v>
      </c>
      <c r="D198" s="19">
        <f>D199+D200</f>
        <v>34305894.12</v>
      </c>
      <c r="E198" s="19">
        <f>E199+E200</f>
        <v>38001669.78000001</v>
      </c>
      <c r="F198" s="19">
        <f>F199+F200</f>
        <v>72307563.9</v>
      </c>
      <c r="H198" s="15">
        <f t="shared" si="29"/>
        <v>-3695775.6600000113</v>
      </c>
      <c r="I198" s="11">
        <v>34305894.12</v>
      </c>
      <c r="J198" s="15">
        <f t="shared" si="31"/>
        <v>38001669.78000001</v>
      </c>
    </row>
    <row r="199" spans="1:10" ht="30" customHeight="1">
      <c r="A199" s="7" t="s">
        <v>275</v>
      </c>
      <c r="B199" s="8" t="s">
        <v>113</v>
      </c>
      <c r="C199" s="8" t="s">
        <v>10</v>
      </c>
      <c r="D199" s="16">
        <v>32590599.409999996</v>
      </c>
      <c r="E199" s="20">
        <v>36101586.29000001</v>
      </c>
      <c r="F199" s="16">
        <f>D199+E199</f>
        <v>68692185.7</v>
      </c>
      <c r="H199" s="15">
        <f t="shared" si="29"/>
        <v>-3510986.88000001</v>
      </c>
      <c r="I199" s="11">
        <v>34305894.12</v>
      </c>
      <c r="J199" s="15">
        <f t="shared" si="31"/>
        <v>34386291.580000006</v>
      </c>
    </row>
    <row r="200" spans="1:10" ht="29.25" customHeight="1">
      <c r="A200" s="7" t="s">
        <v>276</v>
      </c>
      <c r="B200" s="8" t="s">
        <v>113</v>
      </c>
      <c r="C200" s="8" t="s">
        <v>10</v>
      </c>
      <c r="D200" s="16">
        <v>1715294.71</v>
      </c>
      <c r="E200" s="20">
        <v>1900083.4900000002</v>
      </c>
      <c r="F200" s="16">
        <f>D200+E200</f>
        <v>3615378.2</v>
      </c>
      <c r="H200" s="15"/>
      <c r="I200" s="11"/>
      <c r="J200" s="15"/>
    </row>
    <row r="201" spans="1:10" ht="56.25" customHeight="1">
      <c r="A201" s="34" t="s">
        <v>114</v>
      </c>
      <c r="B201" s="21" t="s">
        <v>115</v>
      </c>
      <c r="C201" s="6"/>
      <c r="D201" s="10">
        <f>D202+D215+D226+D232+D240+D248+D252+D256+D265+D269</f>
        <v>50112334</v>
      </c>
      <c r="E201" s="10">
        <f>E202+E215+E226+E232+E240+E248+E252+E256+E265+E269</f>
        <v>-635184</v>
      </c>
      <c r="F201" s="10">
        <f>F202+F215+F226+F232+F240+F248+F252+F256+F265+F269</f>
        <v>49477150</v>
      </c>
      <c r="H201" s="15">
        <f t="shared" si="29"/>
        <v>50747518</v>
      </c>
      <c r="I201" s="10">
        <v>48482334</v>
      </c>
      <c r="J201" s="15">
        <f t="shared" si="31"/>
        <v>994816</v>
      </c>
    </row>
    <row r="202" spans="1:10" ht="40.5" customHeight="1">
      <c r="A202" s="17" t="s">
        <v>234</v>
      </c>
      <c r="B202" s="18" t="s">
        <v>116</v>
      </c>
      <c r="C202" s="18"/>
      <c r="D202" s="19">
        <f>D203+D212</f>
        <v>28132000</v>
      </c>
      <c r="E202" s="19">
        <f>E203+E212</f>
        <v>0</v>
      </c>
      <c r="F202" s="19">
        <f>F203+F212</f>
        <v>28132000</v>
      </c>
      <c r="H202" s="15">
        <f t="shared" si="29"/>
        <v>28132000</v>
      </c>
      <c r="I202" s="11">
        <v>28132000</v>
      </c>
      <c r="J202" s="15">
        <f t="shared" si="31"/>
        <v>0</v>
      </c>
    </row>
    <row r="203" spans="1:10" ht="12.75">
      <c r="A203" s="17" t="s">
        <v>235</v>
      </c>
      <c r="B203" s="18" t="s">
        <v>117</v>
      </c>
      <c r="C203" s="18"/>
      <c r="D203" s="19">
        <f>D204+D206+D208+D210</f>
        <v>26891194</v>
      </c>
      <c r="E203" s="19">
        <f>E204+E206+E208+E210</f>
        <v>0</v>
      </c>
      <c r="F203" s="19">
        <f>F204+F206+F208+F210</f>
        <v>26891194</v>
      </c>
      <c r="H203" s="15">
        <f t="shared" si="29"/>
        <v>26891194</v>
      </c>
      <c r="I203" s="11">
        <v>26891194</v>
      </c>
      <c r="J203" s="15">
        <f t="shared" si="31"/>
        <v>0</v>
      </c>
    </row>
    <row r="204" spans="1:10" ht="51">
      <c r="A204" s="17" t="s">
        <v>203</v>
      </c>
      <c r="B204" s="18" t="s">
        <v>117</v>
      </c>
      <c r="C204" s="18" t="s">
        <v>66</v>
      </c>
      <c r="D204" s="19">
        <f>D205</f>
        <v>21374048</v>
      </c>
      <c r="E204" s="19">
        <f>E205</f>
        <v>0</v>
      </c>
      <c r="F204" s="19">
        <v>21374048</v>
      </c>
      <c r="H204" s="15">
        <f t="shared" si="29"/>
        <v>21374048</v>
      </c>
      <c r="I204" s="11">
        <v>21374048</v>
      </c>
      <c r="J204" s="15">
        <f t="shared" si="31"/>
        <v>0</v>
      </c>
    </row>
    <row r="205" spans="1:10" ht="25.5">
      <c r="A205" s="7" t="s">
        <v>236</v>
      </c>
      <c r="B205" s="8" t="s">
        <v>117</v>
      </c>
      <c r="C205" s="8" t="s">
        <v>118</v>
      </c>
      <c r="D205" s="16">
        <v>21374048</v>
      </c>
      <c r="E205" s="16"/>
      <c r="F205" s="16">
        <f>D205+E205</f>
        <v>21374048</v>
      </c>
      <c r="H205" s="15">
        <f t="shared" si="29"/>
        <v>21374048</v>
      </c>
      <c r="I205" s="11">
        <v>21374048</v>
      </c>
      <c r="J205" s="15">
        <f t="shared" si="31"/>
        <v>0</v>
      </c>
    </row>
    <row r="206" spans="1:10" ht="25.5">
      <c r="A206" s="17" t="s">
        <v>162</v>
      </c>
      <c r="B206" s="18" t="s">
        <v>117</v>
      </c>
      <c r="C206" s="18" t="s">
        <v>9</v>
      </c>
      <c r="D206" s="19">
        <f>D207</f>
        <v>5493146</v>
      </c>
      <c r="E206" s="19">
        <f>E207</f>
        <v>-69138.83</v>
      </c>
      <c r="F206" s="19">
        <f>F207</f>
        <v>5424007.17</v>
      </c>
      <c r="H206" s="15">
        <f t="shared" si="29"/>
        <v>5562284.83</v>
      </c>
      <c r="I206" s="11">
        <v>5493146</v>
      </c>
      <c r="J206" s="15">
        <f t="shared" si="31"/>
        <v>-69138.83000000007</v>
      </c>
    </row>
    <row r="207" spans="1:10" ht="25.5">
      <c r="A207" s="7" t="s">
        <v>163</v>
      </c>
      <c r="B207" s="8" t="s">
        <v>117</v>
      </c>
      <c r="C207" s="8" t="s">
        <v>10</v>
      </c>
      <c r="D207" s="16">
        <v>5493146</v>
      </c>
      <c r="E207" s="16">
        <v>-69138.83</v>
      </c>
      <c r="F207" s="16">
        <f>D207+E207</f>
        <v>5424007.17</v>
      </c>
      <c r="H207" s="15">
        <f t="shared" si="29"/>
        <v>5562284.83</v>
      </c>
      <c r="I207" s="11">
        <v>5493146</v>
      </c>
      <c r="J207" s="15">
        <f t="shared" si="31"/>
        <v>-69138.83000000007</v>
      </c>
    </row>
    <row r="208" spans="1:10" ht="12.75">
      <c r="A208" s="17" t="s">
        <v>169</v>
      </c>
      <c r="B208" s="18" t="s">
        <v>117</v>
      </c>
      <c r="C208" s="18" t="s">
        <v>19</v>
      </c>
      <c r="D208" s="19">
        <f>D209</f>
        <v>0</v>
      </c>
      <c r="E208" s="19">
        <f>E209</f>
        <v>69138.83</v>
      </c>
      <c r="F208" s="19">
        <f>F209</f>
        <v>69138.83</v>
      </c>
      <c r="H208" s="15"/>
      <c r="I208" s="11"/>
      <c r="J208" s="15"/>
    </row>
    <row r="209" spans="1:10" ht="25.5">
      <c r="A209" s="7" t="s">
        <v>170</v>
      </c>
      <c r="B209" s="8" t="s">
        <v>117</v>
      </c>
      <c r="C209" s="8" t="s">
        <v>20</v>
      </c>
      <c r="D209" s="40"/>
      <c r="E209" s="16">
        <v>69138.83</v>
      </c>
      <c r="F209" s="16">
        <f>D209+E209</f>
        <v>69138.83</v>
      </c>
      <c r="H209" s="15"/>
      <c r="I209" s="11"/>
      <c r="J209" s="15"/>
    </row>
    <row r="210" spans="1:10" ht="12.75">
      <c r="A210" s="17" t="s">
        <v>172</v>
      </c>
      <c r="B210" s="18" t="s">
        <v>117</v>
      </c>
      <c r="C210" s="18" t="s">
        <v>22</v>
      </c>
      <c r="D210" s="19">
        <f>D211</f>
        <v>24000</v>
      </c>
      <c r="E210" s="19">
        <f>E211</f>
        <v>0</v>
      </c>
      <c r="F210" s="19">
        <f>F211</f>
        <v>24000</v>
      </c>
      <c r="H210" s="15">
        <f t="shared" si="29"/>
        <v>24000</v>
      </c>
      <c r="I210" s="11">
        <v>24000</v>
      </c>
      <c r="J210" s="15">
        <f t="shared" si="31"/>
        <v>0</v>
      </c>
    </row>
    <row r="211" spans="1:10" ht="12.75">
      <c r="A211" s="7" t="s">
        <v>237</v>
      </c>
      <c r="B211" s="8" t="s">
        <v>117</v>
      </c>
      <c r="C211" s="8" t="s">
        <v>119</v>
      </c>
      <c r="D211" s="16">
        <v>24000</v>
      </c>
      <c r="E211" s="16"/>
      <c r="F211" s="16">
        <f>D211+E211</f>
        <v>24000</v>
      </c>
      <c r="H211" s="15">
        <f t="shared" si="29"/>
        <v>24000</v>
      </c>
      <c r="I211" s="11">
        <v>24000</v>
      </c>
      <c r="J211" s="15">
        <f t="shared" si="31"/>
        <v>0</v>
      </c>
    </row>
    <row r="212" spans="1:10" ht="25.5">
      <c r="A212" s="17" t="s">
        <v>238</v>
      </c>
      <c r="B212" s="18" t="s">
        <v>120</v>
      </c>
      <c r="C212" s="18"/>
      <c r="D212" s="19">
        <f aca="true" t="shared" si="38" ref="D212:F213">D213</f>
        <v>1240806</v>
      </c>
      <c r="E212" s="19">
        <f t="shared" si="38"/>
        <v>0</v>
      </c>
      <c r="F212" s="19">
        <f t="shared" si="38"/>
        <v>1240806</v>
      </c>
      <c r="H212" s="15">
        <f t="shared" si="29"/>
        <v>1240806</v>
      </c>
      <c r="I212" s="11">
        <v>1240806</v>
      </c>
      <c r="J212" s="15">
        <f t="shared" si="31"/>
        <v>0</v>
      </c>
    </row>
    <row r="213" spans="1:10" ht="51">
      <c r="A213" s="17" t="s">
        <v>203</v>
      </c>
      <c r="B213" s="18" t="s">
        <v>120</v>
      </c>
      <c r="C213" s="18" t="s">
        <v>66</v>
      </c>
      <c r="D213" s="19">
        <f t="shared" si="38"/>
        <v>1240806</v>
      </c>
      <c r="E213" s="19">
        <f t="shared" si="38"/>
        <v>0</v>
      </c>
      <c r="F213" s="19">
        <f t="shared" si="38"/>
        <v>1240806</v>
      </c>
      <c r="H213" s="15">
        <f t="shared" si="29"/>
        <v>1240806</v>
      </c>
      <c r="I213" s="11">
        <v>1240806</v>
      </c>
      <c r="J213" s="15">
        <f t="shared" si="31"/>
        <v>0</v>
      </c>
    </row>
    <row r="214" spans="1:10" ht="25.5">
      <c r="A214" s="7" t="s">
        <v>236</v>
      </c>
      <c r="B214" s="8" t="s">
        <v>120</v>
      </c>
      <c r="C214" s="8" t="s">
        <v>118</v>
      </c>
      <c r="D214" s="16">
        <v>1240806</v>
      </c>
      <c r="E214" s="16"/>
      <c r="F214" s="16">
        <f>D214+E214</f>
        <v>1240806</v>
      </c>
      <c r="H214" s="15">
        <f t="shared" si="29"/>
        <v>1240806</v>
      </c>
      <c r="I214" s="11">
        <v>1240806</v>
      </c>
      <c r="J214" s="15">
        <f t="shared" si="31"/>
        <v>0</v>
      </c>
    </row>
    <row r="215" spans="1:10" ht="38.25">
      <c r="A215" s="17" t="s">
        <v>239</v>
      </c>
      <c r="B215" s="18" t="s">
        <v>121</v>
      </c>
      <c r="C215" s="18"/>
      <c r="D215" s="19">
        <f>D216+D223</f>
        <v>3314682</v>
      </c>
      <c r="E215" s="19">
        <f>E216+E223</f>
        <v>0</v>
      </c>
      <c r="F215" s="19">
        <f>F216+F223</f>
        <v>3314682</v>
      </c>
      <c r="H215" s="15">
        <f t="shared" si="29"/>
        <v>3314682</v>
      </c>
      <c r="I215" s="11">
        <v>3314682</v>
      </c>
      <c r="J215" s="15">
        <f t="shared" si="31"/>
        <v>0</v>
      </c>
    </row>
    <row r="216" spans="1:10" ht="12.75">
      <c r="A216" s="17" t="s">
        <v>235</v>
      </c>
      <c r="B216" s="18" t="s">
        <v>122</v>
      </c>
      <c r="C216" s="18"/>
      <c r="D216" s="19">
        <f>D217+D219+D221</f>
        <v>788350</v>
      </c>
      <c r="E216" s="19">
        <f>E217+E219+E221</f>
        <v>0</v>
      </c>
      <c r="F216" s="19">
        <f>F217+F219+F221</f>
        <v>788350</v>
      </c>
      <c r="H216" s="15">
        <f t="shared" si="29"/>
        <v>788350</v>
      </c>
      <c r="I216" s="11">
        <v>788350</v>
      </c>
      <c r="J216" s="15">
        <f t="shared" si="31"/>
        <v>0</v>
      </c>
    </row>
    <row r="217" spans="1:10" ht="53.25" customHeight="1">
      <c r="A217" s="17" t="s">
        <v>203</v>
      </c>
      <c r="B217" s="18" t="s">
        <v>122</v>
      </c>
      <c r="C217" s="18" t="s">
        <v>66</v>
      </c>
      <c r="D217" s="19">
        <f>D218</f>
        <v>345162</v>
      </c>
      <c r="E217" s="19">
        <f>E218</f>
        <v>0</v>
      </c>
      <c r="F217" s="19">
        <f>F218</f>
        <v>345162</v>
      </c>
      <c r="H217" s="15">
        <f t="shared" si="29"/>
        <v>345162</v>
      </c>
      <c r="I217" s="11">
        <v>345162</v>
      </c>
      <c r="J217" s="15">
        <f t="shared" si="31"/>
        <v>0</v>
      </c>
    </row>
    <row r="218" spans="1:10" ht="25.5">
      <c r="A218" s="7" t="s">
        <v>236</v>
      </c>
      <c r="B218" s="8" t="s">
        <v>122</v>
      </c>
      <c r="C218" s="8" t="s">
        <v>118</v>
      </c>
      <c r="D218" s="16">
        <v>345162</v>
      </c>
      <c r="E218" s="16"/>
      <c r="F218" s="16">
        <f>D218+E218</f>
        <v>345162</v>
      </c>
      <c r="H218" s="15">
        <f t="shared" si="29"/>
        <v>345162</v>
      </c>
      <c r="I218" s="11">
        <v>345162</v>
      </c>
      <c r="J218" s="15">
        <f t="shared" si="31"/>
        <v>0</v>
      </c>
    </row>
    <row r="219" spans="1:10" ht="25.5">
      <c r="A219" s="17" t="s">
        <v>162</v>
      </c>
      <c r="B219" s="18" t="s">
        <v>122</v>
      </c>
      <c r="C219" s="18" t="s">
        <v>9</v>
      </c>
      <c r="D219" s="19">
        <f>D220</f>
        <v>440488</v>
      </c>
      <c r="E219" s="19">
        <f>E220</f>
        <v>0</v>
      </c>
      <c r="F219" s="19">
        <f>F220</f>
        <v>440488</v>
      </c>
      <c r="H219" s="15">
        <f t="shared" si="29"/>
        <v>440488</v>
      </c>
      <c r="I219" s="11">
        <v>440488</v>
      </c>
      <c r="J219" s="15">
        <f t="shared" si="31"/>
        <v>0</v>
      </c>
    </row>
    <row r="220" spans="1:10" ht="25.5">
      <c r="A220" s="7" t="s">
        <v>163</v>
      </c>
      <c r="B220" s="8" t="s">
        <v>122</v>
      </c>
      <c r="C220" s="8" t="s">
        <v>10</v>
      </c>
      <c r="D220" s="16">
        <v>440488</v>
      </c>
      <c r="E220" s="16"/>
      <c r="F220" s="16">
        <f>D220+E220</f>
        <v>440488</v>
      </c>
      <c r="H220" s="15">
        <f t="shared" si="29"/>
        <v>440488</v>
      </c>
      <c r="I220" s="11">
        <v>440488</v>
      </c>
      <c r="J220" s="15">
        <f t="shared" si="31"/>
        <v>0</v>
      </c>
    </row>
    <row r="221" spans="1:10" ht="12.75">
      <c r="A221" s="17" t="s">
        <v>172</v>
      </c>
      <c r="B221" s="18" t="s">
        <v>122</v>
      </c>
      <c r="C221" s="18" t="s">
        <v>22</v>
      </c>
      <c r="D221" s="19">
        <f>D222</f>
        <v>2700</v>
      </c>
      <c r="E221" s="19">
        <f>E222</f>
        <v>0</v>
      </c>
      <c r="F221" s="19">
        <f>F222</f>
        <v>2700</v>
      </c>
      <c r="H221" s="15">
        <f t="shared" si="29"/>
        <v>2700</v>
      </c>
      <c r="I221" s="11">
        <v>2700</v>
      </c>
      <c r="J221" s="15">
        <f t="shared" si="31"/>
        <v>0</v>
      </c>
    </row>
    <row r="222" spans="1:10" ht="12.75">
      <c r="A222" s="7" t="s">
        <v>237</v>
      </c>
      <c r="B222" s="8" t="s">
        <v>122</v>
      </c>
      <c r="C222" s="8" t="s">
        <v>119</v>
      </c>
      <c r="D222" s="16">
        <v>2700</v>
      </c>
      <c r="E222" s="16"/>
      <c r="F222" s="16">
        <f>D222+E222</f>
        <v>2700</v>
      </c>
      <c r="H222" s="15">
        <f t="shared" si="29"/>
        <v>2700</v>
      </c>
      <c r="I222" s="11">
        <v>2700</v>
      </c>
      <c r="J222" s="15">
        <f t="shared" si="31"/>
        <v>0</v>
      </c>
    </row>
    <row r="223" spans="1:10" ht="15.75" customHeight="1">
      <c r="A223" s="17" t="s">
        <v>240</v>
      </c>
      <c r="B223" s="18" t="s">
        <v>123</v>
      </c>
      <c r="C223" s="18"/>
      <c r="D223" s="19">
        <f aca="true" t="shared" si="39" ref="D223:F224">D224</f>
        <v>2526332</v>
      </c>
      <c r="E223" s="19">
        <f t="shared" si="39"/>
        <v>0</v>
      </c>
      <c r="F223" s="19">
        <f t="shared" si="39"/>
        <v>2526332</v>
      </c>
      <c r="H223" s="15">
        <f t="shared" si="29"/>
        <v>2526332</v>
      </c>
      <c r="I223" s="11">
        <v>2526332</v>
      </c>
      <c r="J223" s="15">
        <f t="shared" si="31"/>
        <v>0</v>
      </c>
    </row>
    <row r="224" spans="1:10" ht="51">
      <c r="A224" s="17" t="s">
        <v>203</v>
      </c>
      <c r="B224" s="18" t="s">
        <v>123</v>
      </c>
      <c r="C224" s="18" t="s">
        <v>66</v>
      </c>
      <c r="D224" s="19">
        <f t="shared" si="39"/>
        <v>2526332</v>
      </c>
      <c r="E224" s="19">
        <f t="shared" si="39"/>
        <v>0</v>
      </c>
      <c r="F224" s="19">
        <f t="shared" si="39"/>
        <v>2526332</v>
      </c>
      <c r="H224" s="15">
        <f aca="true" t="shared" si="40" ref="H224:H303">D224-E224</f>
        <v>2526332</v>
      </c>
      <c r="I224" s="11">
        <v>2526332</v>
      </c>
      <c r="J224" s="15">
        <f t="shared" si="31"/>
        <v>0</v>
      </c>
    </row>
    <row r="225" spans="1:10" ht="25.5">
      <c r="A225" s="7" t="s">
        <v>236</v>
      </c>
      <c r="B225" s="8" t="s">
        <v>123</v>
      </c>
      <c r="C225" s="8" t="s">
        <v>118</v>
      </c>
      <c r="D225" s="16">
        <v>2526332</v>
      </c>
      <c r="E225" s="16"/>
      <c r="F225" s="16">
        <f>D225+E225</f>
        <v>2526332</v>
      </c>
      <c r="H225" s="15">
        <f t="shared" si="40"/>
        <v>2526332</v>
      </c>
      <c r="I225" s="11">
        <v>2526332</v>
      </c>
      <c r="J225" s="15">
        <f t="shared" si="31"/>
        <v>0</v>
      </c>
    </row>
    <row r="226" spans="1:10" ht="38.25">
      <c r="A226" s="17" t="s">
        <v>241</v>
      </c>
      <c r="B226" s="18" t="s">
        <v>124</v>
      </c>
      <c r="C226" s="18"/>
      <c r="D226" s="19">
        <f>D227</f>
        <v>715152</v>
      </c>
      <c r="E226" s="19">
        <f>E227</f>
        <v>0</v>
      </c>
      <c r="F226" s="19">
        <f>F227</f>
        <v>715152</v>
      </c>
      <c r="H226" s="15">
        <f t="shared" si="40"/>
        <v>715152</v>
      </c>
      <c r="I226" s="11">
        <v>715152</v>
      </c>
      <c r="J226" s="15">
        <f t="shared" si="31"/>
        <v>0</v>
      </c>
    </row>
    <row r="227" spans="1:10" ht="12.75">
      <c r="A227" s="17" t="s">
        <v>235</v>
      </c>
      <c r="B227" s="18" t="s">
        <v>125</v>
      </c>
      <c r="C227" s="18"/>
      <c r="D227" s="19">
        <f>D228+D230</f>
        <v>715152</v>
      </c>
      <c r="E227" s="19">
        <f>E228+E230</f>
        <v>0</v>
      </c>
      <c r="F227" s="19">
        <f>F228+F230</f>
        <v>715152</v>
      </c>
      <c r="H227" s="15">
        <f t="shared" si="40"/>
        <v>715152</v>
      </c>
      <c r="I227" s="11">
        <v>715152</v>
      </c>
      <c r="J227" s="15">
        <f t="shared" si="31"/>
        <v>0</v>
      </c>
    </row>
    <row r="228" spans="1:10" ht="54.75" customHeight="1">
      <c r="A228" s="17" t="s">
        <v>203</v>
      </c>
      <c r="B228" s="18" t="s">
        <v>125</v>
      </c>
      <c r="C228" s="18" t="s">
        <v>66</v>
      </c>
      <c r="D228" s="19">
        <f>D229</f>
        <v>685152</v>
      </c>
      <c r="E228" s="19">
        <f>E229</f>
        <v>0</v>
      </c>
      <c r="F228" s="19">
        <f>F229</f>
        <v>685152</v>
      </c>
      <c r="H228" s="15">
        <f t="shared" si="40"/>
        <v>685152</v>
      </c>
      <c r="I228" s="11">
        <v>685152</v>
      </c>
      <c r="J228" s="15">
        <f t="shared" si="31"/>
        <v>0</v>
      </c>
    </row>
    <row r="229" spans="1:10" ht="25.5">
      <c r="A229" s="7" t="s">
        <v>236</v>
      </c>
      <c r="B229" s="8" t="s">
        <v>125</v>
      </c>
      <c r="C229" s="8" t="s">
        <v>118</v>
      </c>
      <c r="D229" s="16">
        <v>685152</v>
      </c>
      <c r="E229" s="16"/>
      <c r="F229" s="16">
        <f>D229+E229</f>
        <v>685152</v>
      </c>
      <c r="H229" s="15">
        <f t="shared" si="40"/>
        <v>685152</v>
      </c>
      <c r="I229" s="11">
        <v>685152</v>
      </c>
      <c r="J229" s="15">
        <f t="shared" si="31"/>
        <v>0</v>
      </c>
    </row>
    <row r="230" spans="1:10" ht="25.5">
      <c r="A230" s="17" t="s">
        <v>162</v>
      </c>
      <c r="B230" s="18" t="s">
        <v>125</v>
      </c>
      <c r="C230" s="18" t="s">
        <v>9</v>
      </c>
      <c r="D230" s="19">
        <f>D231</f>
        <v>30000</v>
      </c>
      <c r="E230" s="19">
        <f>E231</f>
        <v>0</v>
      </c>
      <c r="F230" s="19">
        <f>F231</f>
        <v>30000</v>
      </c>
      <c r="H230" s="15">
        <f t="shared" si="40"/>
        <v>30000</v>
      </c>
      <c r="I230" s="11">
        <v>30000</v>
      </c>
      <c r="J230" s="15">
        <f t="shared" si="31"/>
        <v>0</v>
      </c>
    </row>
    <row r="231" spans="1:10" ht="25.5">
      <c r="A231" s="7" t="s">
        <v>163</v>
      </c>
      <c r="B231" s="8" t="s">
        <v>125</v>
      </c>
      <c r="C231" s="8" t="s">
        <v>10</v>
      </c>
      <c r="D231" s="16">
        <v>30000</v>
      </c>
      <c r="E231" s="16"/>
      <c r="F231" s="16">
        <f>D231+E231</f>
        <v>30000</v>
      </c>
      <c r="H231" s="15">
        <f t="shared" si="40"/>
        <v>30000</v>
      </c>
      <c r="I231" s="11">
        <v>30000</v>
      </c>
      <c r="J231" s="15">
        <f aca="true" t="shared" si="41" ref="J231:J304">F231-I231</f>
        <v>0</v>
      </c>
    </row>
    <row r="232" spans="1:10" ht="25.5">
      <c r="A232" s="17" t="s">
        <v>242</v>
      </c>
      <c r="B232" s="18" t="s">
        <v>126</v>
      </c>
      <c r="C232" s="18"/>
      <c r="D232" s="19">
        <f>D233</f>
        <v>6220500</v>
      </c>
      <c r="E232" s="19">
        <f>E233</f>
        <v>-2982000</v>
      </c>
      <c r="F232" s="19">
        <f>F233</f>
        <v>3238500</v>
      </c>
      <c r="H232" s="15">
        <f t="shared" si="40"/>
        <v>9202500</v>
      </c>
      <c r="I232" s="11">
        <v>6220500</v>
      </c>
      <c r="J232" s="15">
        <f t="shared" si="41"/>
        <v>-2982000</v>
      </c>
    </row>
    <row r="233" spans="1:10" ht="12.75">
      <c r="A233" s="17" t="s">
        <v>243</v>
      </c>
      <c r="B233" s="18" t="s">
        <v>127</v>
      </c>
      <c r="C233" s="18"/>
      <c r="D233" s="19">
        <f>D234+D236</f>
        <v>6220500</v>
      </c>
      <c r="E233" s="19">
        <f>E234+E236</f>
        <v>-2982000</v>
      </c>
      <c r="F233" s="19">
        <f>F234+F236</f>
        <v>3238500</v>
      </c>
      <c r="H233" s="15">
        <f t="shared" si="40"/>
        <v>9202500</v>
      </c>
      <c r="I233" s="11">
        <v>6220500</v>
      </c>
      <c r="J233" s="15">
        <f t="shared" si="41"/>
        <v>-2982000</v>
      </c>
    </row>
    <row r="234" spans="1:10" ht="25.5">
      <c r="A234" s="17" t="s">
        <v>162</v>
      </c>
      <c r="B234" s="18" t="s">
        <v>127</v>
      </c>
      <c r="C234" s="18" t="s">
        <v>9</v>
      </c>
      <c r="D234" s="19">
        <f>D235</f>
        <v>4673800</v>
      </c>
      <c r="E234" s="19">
        <f>E235</f>
        <v>-2982000</v>
      </c>
      <c r="F234" s="19">
        <f>F235</f>
        <v>1691800</v>
      </c>
      <c r="H234" s="15">
        <f t="shared" si="40"/>
        <v>7655800</v>
      </c>
      <c r="I234" s="11">
        <v>4673800</v>
      </c>
      <c r="J234" s="15">
        <f t="shared" si="41"/>
        <v>-2982000</v>
      </c>
    </row>
    <row r="235" spans="1:10" ht="25.5">
      <c r="A235" s="7" t="s">
        <v>163</v>
      </c>
      <c r="B235" s="8" t="s">
        <v>127</v>
      </c>
      <c r="C235" s="8" t="s">
        <v>10</v>
      </c>
      <c r="D235" s="16">
        <v>4673800</v>
      </c>
      <c r="E235" s="16">
        <v>-2982000</v>
      </c>
      <c r="F235" s="16">
        <f>D235+E235</f>
        <v>1691800</v>
      </c>
      <c r="H235" s="15">
        <f t="shared" si="40"/>
        <v>7655800</v>
      </c>
      <c r="I235" s="11">
        <v>4673800</v>
      </c>
      <c r="J235" s="15">
        <f t="shared" si="41"/>
        <v>-2982000</v>
      </c>
    </row>
    <row r="236" spans="1:10" ht="12.75">
      <c r="A236" s="17" t="s">
        <v>172</v>
      </c>
      <c r="B236" s="18" t="s">
        <v>127</v>
      </c>
      <c r="C236" s="18" t="s">
        <v>22</v>
      </c>
      <c r="D236" s="19">
        <f>D237+D238+D239</f>
        <v>1546700</v>
      </c>
      <c r="E236" s="19">
        <f>E237+E238+E239</f>
        <v>0</v>
      </c>
      <c r="F236" s="19">
        <f>F237+F238+F239</f>
        <v>1546700</v>
      </c>
      <c r="H236" s="15">
        <f t="shared" si="40"/>
        <v>1546700</v>
      </c>
      <c r="I236" s="11">
        <v>1546700</v>
      </c>
      <c r="J236" s="15">
        <f t="shared" si="41"/>
        <v>0</v>
      </c>
    </row>
    <row r="237" spans="1:10" ht="38.25">
      <c r="A237" s="7" t="s">
        <v>173</v>
      </c>
      <c r="B237" s="8" t="s">
        <v>127</v>
      </c>
      <c r="C237" s="8" t="s">
        <v>23</v>
      </c>
      <c r="D237" s="16">
        <v>1026700</v>
      </c>
      <c r="E237" s="16"/>
      <c r="F237" s="16">
        <f>D237+E237</f>
        <v>1026700</v>
      </c>
      <c r="H237" s="15">
        <f t="shared" si="40"/>
        <v>1026700</v>
      </c>
      <c r="I237" s="11">
        <v>1026700</v>
      </c>
      <c r="J237" s="15">
        <f t="shared" si="41"/>
        <v>0</v>
      </c>
    </row>
    <row r="238" spans="1:10" ht="12.75">
      <c r="A238" s="7" t="s">
        <v>244</v>
      </c>
      <c r="B238" s="8" t="s">
        <v>127</v>
      </c>
      <c r="C238" s="8" t="s">
        <v>128</v>
      </c>
      <c r="D238" s="16">
        <v>280000</v>
      </c>
      <c r="E238" s="16"/>
      <c r="F238" s="16">
        <f>D238+E238</f>
        <v>280000</v>
      </c>
      <c r="H238" s="15">
        <f t="shared" si="40"/>
        <v>280000</v>
      </c>
      <c r="I238" s="11">
        <v>280000</v>
      </c>
      <c r="J238" s="15">
        <f t="shared" si="41"/>
        <v>0</v>
      </c>
    </row>
    <row r="239" spans="1:10" ht="12.75">
      <c r="A239" s="7" t="s">
        <v>237</v>
      </c>
      <c r="B239" s="8" t="s">
        <v>127</v>
      </c>
      <c r="C239" s="8" t="s">
        <v>119</v>
      </c>
      <c r="D239" s="16">
        <v>240000</v>
      </c>
      <c r="E239" s="16"/>
      <c r="F239" s="16">
        <f>D239+E239</f>
        <v>240000</v>
      </c>
      <c r="H239" s="15">
        <f t="shared" si="40"/>
        <v>240000</v>
      </c>
      <c r="I239" s="11">
        <v>240000</v>
      </c>
      <c r="J239" s="15">
        <f t="shared" si="41"/>
        <v>0</v>
      </c>
    </row>
    <row r="240" spans="1:10" ht="27.75" customHeight="1">
      <c r="A240" s="17" t="s">
        <v>245</v>
      </c>
      <c r="B240" s="18" t="s">
        <v>129</v>
      </c>
      <c r="C240" s="18"/>
      <c r="D240" s="19">
        <f>D241</f>
        <v>2000000</v>
      </c>
      <c r="E240" s="19">
        <f>E241</f>
        <v>0</v>
      </c>
      <c r="F240" s="19">
        <f>F241</f>
        <v>2000000</v>
      </c>
      <c r="H240" s="15">
        <f t="shared" si="40"/>
        <v>2000000</v>
      </c>
      <c r="I240" s="11">
        <v>2000000</v>
      </c>
      <c r="J240" s="15">
        <f t="shared" si="41"/>
        <v>0</v>
      </c>
    </row>
    <row r="241" spans="1:10" ht="25.5">
      <c r="A241" s="17" t="s">
        <v>246</v>
      </c>
      <c r="B241" s="18" t="s">
        <v>130</v>
      </c>
      <c r="C241" s="18"/>
      <c r="D241" s="19">
        <f>D242+D244+D246</f>
        <v>2000000</v>
      </c>
      <c r="E241" s="19">
        <f>E242+E244+E246</f>
        <v>0</v>
      </c>
      <c r="F241" s="19">
        <f>F242+F244+F246</f>
        <v>2000000</v>
      </c>
      <c r="H241" s="15">
        <f t="shared" si="40"/>
        <v>2000000</v>
      </c>
      <c r="I241" s="11">
        <v>2000000</v>
      </c>
      <c r="J241" s="15">
        <f t="shared" si="41"/>
        <v>0</v>
      </c>
    </row>
    <row r="242" spans="1:10" ht="25.5">
      <c r="A242" s="17" t="s">
        <v>162</v>
      </c>
      <c r="B242" s="18" t="s">
        <v>130</v>
      </c>
      <c r="C242" s="18" t="s">
        <v>9</v>
      </c>
      <c r="D242" s="19">
        <f>D243</f>
        <v>0</v>
      </c>
      <c r="E242" s="19">
        <f>E243</f>
        <v>388000</v>
      </c>
      <c r="F242" s="19">
        <f>F243</f>
        <v>388000</v>
      </c>
      <c r="H242" s="15"/>
      <c r="I242" s="11"/>
      <c r="J242" s="15"/>
    </row>
    <row r="243" spans="1:10" ht="25.5">
      <c r="A243" s="7" t="s">
        <v>163</v>
      </c>
      <c r="B243" s="8" t="s">
        <v>130</v>
      </c>
      <c r="C243" s="8" t="s">
        <v>10</v>
      </c>
      <c r="D243" s="40"/>
      <c r="E243" s="16">
        <v>388000</v>
      </c>
      <c r="F243" s="16">
        <f>D243+E243</f>
        <v>388000</v>
      </c>
      <c r="H243" s="15"/>
      <c r="I243" s="11"/>
      <c r="J243" s="15"/>
    </row>
    <row r="244" spans="1:10" ht="25.5">
      <c r="A244" s="17" t="s">
        <v>158</v>
      </c>
      <c r="B244" s="18" t="s">
        <v>130</v>
      </c>
      <c r="C244" s="18" t="s">
        <v>13</v>
      </c>
      <c r="D244" s="19">
        <f>D245</f>
        <v>0</v>
      </c>
      <c r="E244" s="19">
        <f>E245</f>
        <v>255373</v>
      </c>
      <c r="F244" s="19">
        <f>F245</f>
        <v>255373</v>
      </c>
      <c r="H244" s="15"/>
      <c r="I244" s="11"/>
      <c r="J244" s="15"/>
    </row>
    <row r="245" spans="1:10" ht="12.75">
      <c r="A245" s="7" t="s">
        <v>159</v>
      </c>
      <c r="B245" s="8" t="s">
        <v>130</v>
      </c>
      <c r="C245" s="8" t="s">
        <v>63</v>
      </c>
      <c r="D245" s="40"/>
      <c r="E245" s="16">
        <v>255373</v>
      </c>
      <c r="F245" s="16">
        <f>D245+E245</f>
        <v>255373</v>
      </c>
      <c r="H245" s="15"/>
      <c r="I245" s="11"/>
      <c r="J245" s="15"/>
    </row>
    <row r="246" spans="1:10" ht="12.75">
      <c r="A246" s="17" t="s">
        <v>172</v>
      </c>
      <c r="B246" s="18" t="s">
        <v>130</v>
      </c>
      <c r="C246" s="18" t="s">
        <v>22</v>
      </c>
      <c r="D246" s="19">
        <f>D247</f>
        <v>2000000</v>
      </c>
      <c r="E246" s="19">
        <f>E247</f>
        <v>-643373</v>
      </c>
      <c r="F246" s="19">
        <f>F247</f>
        <v>1356627</v>
      </c>
      <c r="H246" s="15">
        <f t="shared" si="40"/>
        <v>2643373</v>
      </c>
      <c r="I246" s="11">
        <v>2000000</v>
      </c>
      <c r="J246" s="15">
        <f t="shared" si="41"/>
        <v>-643373</v>
      </c>
    </row>
    <row r="247" spans="1:10" ht="12.75">
      <c r="A247" s="7" t="s">
        <v>247</v>
      </c>
      <c r="B247" s="8" t="s">
        <v>130</v>
      </c>
      <c r="C247" s="8" t="s">
        <v>131</v>
      </c>
      <c r="D247" s="16">
        <v>2000000</v>
      </c>
      <c r="E247" s="16">
        <f>-255373-388000</f>
        <v>-643373</v>
      </c>
      <c r="F247" s="16">
        <f>D247+E247</f>
        <v>1356627</v>
      </c>
      <c r="H247" s="15">
        <f t="shared" si="40"/>
        <v>2643373</v>
      </c>
      <c r="I247" s="11">
        <v>2000000</v>
      </c>
      <c r="J247" s="15">
        <f t="shared" si="41"/>
        <v>-643373</v>
      </c>
    </row>
    <row r="248" spans="1:10" ht="25.5">
      <c r="A248" s="17" t="s">
        <v>248</v>
      </c>
      <c r="B248" s="18" t="s">
        <v>132</v>
      </c>
      <c r="C248" s="18"/>
      <c r="D248" s="19">
        <f aca="true" t="shared" si="42" ref="D248:F250">D249</f>
        <v>4400000</v>
      </c>
      <c r="E248" s="19">
        <f t="shared" si="42"/>
        <v>0</v>
      </c>
      <c r="F248" s="19">
        <f t="shared" si="42"/>
        <v>4400000</v>
      </c>
      <c r="H248" s="15">
        <f t="shared" si="40"/>
        <v>4400000</v>
      </c>
      <c r="I248" s="11">
        <v>4400000</v>
      </c>
      <c r="J248" s="15">
        <f t="shared" si="41"/>
        <v>0</v>
      </c>
    </row>
    <row r="249" spans="1:10" ht="12.75">
      <c r="A249" s="17" t="s">
        <v>249</v>
      </c>
      <c r="B249" s="18" t="s">
        <v>133</v>
      </c>
      <c r="C249" s="18"/>
      <c r="D249" s="19">
        <f t="shared" si="42"/>
        <v>4400000</v>
      </c>
      <c r="E249" s="19">
        <f t="shared" si="42"/>
        <v>0</v>
      </c>
      <c r="F249" s="19">
        <f t="shared" si="42"/>
        <v>4400000</v>
      </c>
      <c r="H249" s="15">
        <f t="shared" si="40"/>
        <v>4400000</v>
      </c>
      <c r="I249" s="11">
        <v>4400000</v>
      </c>
      <c r="J249" s="15">
        <f t="shared" si="41"/>
        <v>0</v>
      </c>
    </row>
    <row r="250" spans="1:10" ht="12.75">
      <c r="A250" s="17" t="s">
        <v>172</v>
      </c>
      <c r="B250" s="18" t="s">
        <v>133</v>
      </c>
      <c r="C250" s="18" t="s">
        <v>22</v>
      </c>
      <c r="D250" s="19">
        <f t="shared" si="42"/>
        <v>4400000</v>
      </c>
      <c r="E250" s="19">
        <f t="shared" si="42"/>
        <v>0</v>
      </c>
      <c r="F250" s="19">
        <f t="shared" si="42"/>
        <v>4400000</v>
      </c>
      <c r="H250" s="15">
        <f t="shared" si="40"/>
        <v>4400000</v>
      </c>
      <c r="I250" s="11">
        <v>4400000</v>
      </c>
      <c r="J250" s="15">
        <f t="shared" si="41"/>
        <v>0</v>
      </c>
    </row>
    <row r="251" spans="1:10" ht="38.25">
      <c r="A251" s="7" t="s">
        <v>173</v>
      </c>
      <c r="B251" s="8" t="s">
        <v>133</v>
      </c>
      <c r="C251" s="8" t="s">
        <v>23</v>
      </c>
      <c r="D251" s="16">
        <v>4400000</v>
      </c>
      <c r="E251" s="16"/>
      <c r="F251" s="16">
        <f>D251+E251</f>
        <v>4400000</v>
      </c>
      <c r="H251" s="15">
        <f t="shared" si="40"/>
        <v>4400000</v>
      </c>
      <c r="I251" s="11">
        <v>4400000</v>
      </c>
      <c r="J251" s="15">
        <f t="shared" si="41"/>
        <v>0</v>
      </c>
    </row>
    <row r="252" spans="1:10" ht="51">
      <c r="A252" s="17" t="s">
        <v>293</v>
      </c>
      <c r="B252" s="18" t="s">
        <v>296</v>
      </c>
      <c r="C252" s="18"/>
      <c r="D252" s="19">
        <f>D253</f>
        <v>0</v>
      </c>
      <c r="E252" s="19">
        <f aca="true" t="shared" si="43" ref="E252:F254">E253</f>
        <v>921816</v>
      </c>
      <c r="F252" s="19">
        <f t="shared" si="43"/>
        <v>921816</v>
      </c>
      <c r="H252" s="15"/>
      <c r="I252" s="11"/>
      <c r="J252" s="15"/>
    </row>
    <row r="253" spans="1:10" ht="38.25">
      <c r="A253" s="17" t="s">
        <v>298</v>
      </c>
      <c r="B253" s="18" t="s">
        <v>297</v>
      </c>
      <c r="C253" s="18"/>
      <c r="D253" s="19">
        <f>D254</f>
        <v>0</v>
      </c>
      <c r="E253" s="19">
        <f t="shared" si="43"/>
        <v>921816</v>
      </c>
      <c r="F253" s="19">
        <f t="shared" si="43"/>
        <v>921816</v>
      </c>
      <c r="H253" s="15"/>
      <c r="I253" s="11"/>
      <c r="J253" s="15"/>
    </row>
    <row r="254" spans="1:10" ht="51">
      <c r="A254" s="17" t="s">
        <v>294</v>
      </c>
      <c r="B254" s="18" t="s">
        <v>297</v>
      </c>
      <c r="C254" s="18" t="s">
        <v>66</v>
      </c>
      <c r="D254" s="19">
        <f>D255</f>
        <v>0</v>
      </c>
      <c r="E254" s="19">
        <f t="shared" si="43"/>
        <v>921816</v>
      </c>
      <c r="F254" s="19">
        <f t="shared" si="43"/>
        <v>921816</v>
      </c>
      <c r="H254" s="15"/>
      <c r="I254" s="11"/>
      <c r="J254" s="15"/>
    </row>
    <row r="255" spans="1:10" ht="25.5">
      <c r="A255" s="7" t="s">
        <v>295</v>
      </c>
      <c r="B255" s="8" t="s">
        <v>297</v>
      </c>
      <c r="C255" s="8" t="s">
        <v>118</v>
      </c>
      <c r="D255" s="16"/>
      <c r="E255" s="16">
        <v>921816</v>
      </c>
      <c r="F255" s="16">
        <f>D255+E255</f>
        <v>921816</v>
      </c>
      <c r="H255" s="15"/>
      <c r="I255" s="11"/>
      <c r="J255" s="15"/>
    </row>
    <row r="256" spans="1:10" ht="33" customHeight="1">
      <c r="A256" s="17" t="s">
        <v>250</v>
      </c>
      <c r="B256" s="18" t="s">
        <v>134</v>
      </c>
      <c r="C256" s="18"/>
      <c r="D256" s="19">
        <f>D257+D260</f>
        <v>500000</v>
      </c>
      <c r="E256" s="19">
        <f>E257+E260</f>
        <v>1425000</v>
      </c>
      <c r="F256" s="19">
        <f>F257+F260</f>
        <v>1925000</v>
      </c>
      <c r="H256" s="15">
        <f t="shared" si="40"/>
        <v>-925000</v>
      </c>
      <c r="I256" s="11">
        <v>500000</v>
      </c>
      <c r="J256" s="15">
        <f t="shared" si="41"/>
        <v>1425000</v>
      </c>
    </row>
    <row r="257" spans="1:10" ht="12.75">
      <c r="A257" s="17" t="s">
        <v>251</v>
      </c>
      <c r="B257" s="18" t="s">
        <v>135</v>
      </c>
      <c r="C257" s="18"/>
      <c r="D257" s="19">
        <f aca="true" t="shared" si="44" ref="D257:F258">D258</f>
        <v>500000</v>
      </c>
      <c r="E257" s="19">
        <f t="shared" si="44"/>
        <v>-470382</v>
      </c>
      <c r="F257" s="19">
        <f t="shared" si="44"/>
        <v>29618</v>
      </c>
      <c r="H257" s="15">
        <f t="shared" si="40"/>
        <v>970382</v>
      </c>
      <c r="I257" s="11">
        <v>500000</v>
      </c>
      <c r="J257" s="15">
        <f t="shared" si="41"/>
        <v>-470382</v>
      </c>
    </row>
    <row r="258" spans="1:10" ht="25.5">
      <c r="A258" s="17" t="s">
        <v>158</v>
      </c>
      <c r="B258" s="18" t="s">
        <v>135</v>
      </c>
      <c r="C258" s="18" t="s">
        <v>13</v>
      </c>
      <c r="D258" s="19">
        <f t="shared" si="44"/>
        <v>500000</v>
      </c>
      <c r="E258" s="19">
        <f t="shared" si="44"/>
        <v>-470382</v>
      </c>
      <c r="F258" s="19">
        <f t="shared" si="44"/>
        <v>29618</v>
      </c>
      <c r="H258" s="15">
        <f t="shared" si="40"/>
        <v>970382</v>
      </c>
      <c r="I258" s="11">
        <v>500000</v>
      </c>
      <c r="J258" s="15">
        <f t="shared" si="41"/>
        <v>-470382</v>
      </c>
    </row>
    <row r="259" spans="1:10" ht="12.75">
      <c r="A259" s="7" t="s">
        <v>159</v>
      </c>
      <c r="B259" s="8" t="s">
        <v>135</v>
      </c>
      <c r="C259" s="8" t="s">
        <v>63</v>
      </c>
      <c r="D259" s="16">
        <v>500000</v>
      </c>
      <c r="E259" s="16">
        <v>-470382</v>
      </c>
      <c r="F259" s="16">
        <f>D259+E259</f>
        <v>29618</v>
      </c>
      <c r="H259" s="15">
        <f t="shared" si="40"/>
        <v>970382</v>
      </c>
      <c r="I259" s="11">
        <v>500000</v>
      </c>
      <c r="J259" s="15">
        <f t="shared" si="41"/>
        <v>-470382</v>
      </c>
    </row>
    <row r="260" spans="1:10" ht="25.5">
      <c r="A260" s="17" t="s">
        <v>300</v>
      </c>
      <c r="B260" s="18" t="s">
        <v>299</v>
      </c>
      <c r="C260" s="18"/>
      <c r="D260" s="19">
        <f>D261</f>
        <v>0</v>
      </c>
      <c r="E260" s="19">
        <f>E261</f>
        <v>1895382</v>
      </c>
      <c r="F260" s="19">
        <f>F261</f>
        <v>1895382</v>
      </c>
      <c r="H260" s="15"/>
      <c r="I260" s="11"/>
      <c r="J260" s="15"/>
    </row>
    <row r="261" spans="1:10" ht="25.5">
      <c r="A261" s="17" t="s">
        <v>158</v>
      </c>
      <c r="B261" s="18" t="s">
        <v>299</v>
      </c>
      <c r="C261" s="18" t="s">
        <v>13</v>
      </c>
      <c r="D261" s="19">
        <f>D262+D263+D264</f>
        <v>0</v>
      </c>
      <c r="E261" s="19">
        <f>E262+E263+E264</f>
        <v>1895382</v>
      </c>
      <c r="F261" s="19">
        <f>F262+F263+F264</f>
        <v>1895382</v>
      </c>
      <c r="H261" s="15"/>
      <c r="I261" s="11"/>
      <c r="J261" s="15"/>
    </row>
    <row r="262" spans="1:10" ht="12.75">
      <c r="A262" s="7" t="s">
        <v>301</v>
      </c>
      <c r="B262" s="8" t="s">
        <v>299</v>
      </c>
      <c r="C262" s="8" t="s">
        <v>63</v>
      </c>
      <c r="D262" s="40"/>
      <c r="E262" s="16">
        <v>1300000</v>
      </c>
      <c r="F262" s="16">
        <f>D262+E262</f>
        <v>1300000</v>
      </c>
      <c r="H262" s="15"/>
      <c r="I262" s="11"/>
      <c r="J262" s="15"/>
    </row>
    <row r="263" spans="1:10" ht="12.75">
      <c r="A263" s="7" t="s">
        <v>302</v>
      </c>
      <c r="B263" s="8" t="s">
        <v>299</v>
      </c>
      <c r="C263" s="8" t="s">
        <v>63</v>
      </c>
      <c r="D263" s="40"/>
      <c r="E263" s="16">
        <v>470382</v>
      </c>
      <c r="F263" s="16">
        <f>D263+E263</f>
        <v>470382</v>
      </c>
      <c r="H263" s="15"/>
      <c r="I263" s="11"/>
      <c r="J263" s="15"/>
    </row>
    <row r="264" spans="1:10" ht="12.75">
      <c r="A264" s="7" t="s">
        <v>159</v>
      </c>
      <c r="B264" s="8" t="s">
        <v>299</v>
      </c>
      <c r="C264" s="8" t="s">
        <v>63</v>
      </c>
      <c r="D264" s="16"/>
      <c r="E264" s="16">
        <v>125000</v>
      </c>
      <c r="F264" s="16">
        <f>D264+E264</f>
        <v>125000</v>
      </c>
      <c r="H264" s="15"/>
      <c r="I264" s="11"/>
      <c r="J264" s="15"/>
    </row>
    <row r="265" spans="1:10" ht="25.5">
      <c r="A265" s="17" t="s">
        <v>252</v>
      </c>
      <c r="B265" s="18" t="s">
        <v>136</v>
      </c>
      <c r="C265" s="18"/>
      <c r="D265" s="19">
        <f aca="true" t="shared" si="45" ref="D265:F267">D266</f>
        <v>200000</v>
      </c>
      <c r="E265" s="19">
        <f t="shared" si="45"/>
        <v>0</v>
      </c>
      <c r="F265" s="19">
        <f t="shared" si="45"/>
        <v>200000</v>
      </c>
      <c r="H265" s="15">
        <f t="shared" si="40"/>
        <v>200000</v>
      </c>
      <c r="I265" s="11">
        <v>200000</v>
      </c>
      <c r="J265" s="15">
        <f t="shared" si="41"/>
        <v>0</v>
      </c>
    </row>
    <row r="266" spans="1:10" ht="12.75">
      <c r="A266" s="17" t="s">
        <v>253</v>
      </c>
      <c r="B266" s="18" t="s">
        <v>137</v>
      </c>
      <c r="C266" s="18"/>
      <c r="D266" s="19">
        <f t="shared" si="45"/>
        <v>200000</v>
      </c>
      <c r="E266" s="19">
        <f t="shared" si="45"/>
        <v>0</v>
      </c>
      <c r="F266" s="19">
        <f t="shared" si="45"/>
        <v>200000</v>
      </c>
      <c r="H266" s="15">
        <f t="shared" si="40"/>
        <v>200000</v>
      </c>
      <c r="I266" s="11">
        <v>200000</v>
      </c>
      <c r="J266" s="15">
        <f t="shared" si="41"/>
        <v>0</v>
      </c>
    </row>
    <row r="267" spans="1:10" ht="12.75">
      <c r="A267" s="17" t="s">
        <v>175</v>
      </c>
      <c r="B267" s="18" t="s">
        <v>137</v>
      </c>
      <c r="C267" s="18" t="s">
        <v>25</v>
      </c>
      <c r="D267" s="19">
        <f t="shared" si="45"/>
        <v>200000</v>
      </c>
      <c r="E267" s="19">
        <f t="shared" si="45"/>
        <v>0</v>
      </c>
      <c r="F267" s="19">
        <f t="shared" si="45"/>
        <v>200000</v>
      </c>
      <c r="H267" s="15">
        <f t="shared" si="40"/>
        <v>200000</v>
      </c>
      <c r="I267" s="11">
        <v>200000</v>
      </c>
      <c r="J267" s="15">
        <f t="shared" si="41"/>
        <v>0</v>
      </c>
    </row>
    <row r="268" spans="1:10" ht="12.75">
      <c r="A268" s="7" t="s">
        <v>176</v>
      </c>
      <c r="B268" s="8" t="s">
        <v>137</v>
      </c>
      <c r="C268" s="8" t="s">
        <v>26</v>
      </c>
      <c r="D268" s="16">
        <v>200000</v>
      </c>
      <c r="E268" s="16"/>
      <c r="F268" s="16">
        <f>D268+E268</f>
        <v>200000</v>
      </c>
      <c r="H268" s="15">
        <f t="shared" si="40"/>
        <v>200000</v>
      </c>
      <c r="I268" s="11">
        <v>200000</v>
      </c>
      <c r="J268" s="15">
        <f t="shared" si="41"/>
        <v>0</v>
      </c>
    </row>
    <row r="269" spans="1:10" ht="38.25">
      <c r="A269" s="17" t="s">
        <v>254</v>
      </c>
      <c r="B269" s="18" t="s">
        <v>138</v>
      </c>
      <c r="C269" s="18"/>
      <c r="D269" s="19">
        <f aca="true" t="shared" si="46" ref="D269:F271">D270</f>
        <v>4630000</v>
      </c>
      <c r="E269" s="19">
        <f t="shared" si="46"/>
        <v>0</v>
      </c>
      <c r="F269" s="19">
        <f t="shared" si="46"/>
        <v>4630000</v>
      </c>
      <c r="H269" s="15">
        <f t="shared" si="40"/>
        <v>4630000</v>
      </c>
      <c r="I269" s="11">
        <v>3000000</v>
      </c>
      <c r="J269" s="15">
        <f t="shared" si="41"/>
        <v>1630000</v>
      </c>
    </row>
    <row r="270" spans="1:10" ht="43.5" customHeight="1">
      <c r="A270" s="17" t="s">
        <v>255</v>
      </c>
      <c r="B270" s="18" t="s">
        <v>139</v>
      </c>
      <c r="C270" s="18"/>
      <c r="D270" s="19">
        <f t="shared" si="46"/>
        <v>4630000</v>
      </c>
      <c r="E270" s="19">
        <f t="shared" si="46"/>
        <v>0</v>
      </c>
      <c r="F270" s="19">
        <f t="shared" si="46"/>
        <v>4630000</v>
      </c>
      <c r="H270" s="15">
        <f t="shared" si="40"/>
        <v>4630000</v>
      </c>
      <c r="I270" s="11">
        <v>3000000</v>
      </c>
      <c r="J270" s="15">
        <f t="shared" si="41"/>
        <v>1630000</v>
      </c>
    </row>
    <row r="271" spans="1:10" ht="51">
      <c r="A271" s="17" t="s">
        <v>203</v>
      </c>
      <c r="B271" s="18" t="s">
        <v>139</v>
      </c>
      <c r="C271" s="18" t="s">
        <v>66</v>
      </c>
      <c r="D271" s="19">
        <f t="shared" si="46"/>
        <v>4630000</v>
      </c>
      <c r="E271" s="19">
        <f t="shared" si="46"/>
        <v>0</v>
      </c>
      <c r="F271" s="19">
        <f t="shared" si="46"/>
        <v>4630000</v>
      </c>
      <c r="H271" s="15">
        <f t="shared" si="40"/>
        <v>4630000</v>
      </c>
      <c r="I271" s="11">
        <v>3000000</v>
      </c>
      <c r="J271" s="15">
        <f t="shared" si="41"/>
        <v>1630000</v>
      </c>
    </row>
    <row r="272" spans="1:10" ht="25.5">
      <c r="A272" s="7" t="s">
        <v>236</v>
      </c>
      <c r="B272" s="8" t="s">
        <v>139</v>
      </c>
      <c r="C272" s="8" t="s">
        <v>118</v>
      </c>
      <c r="D272" s="16">
        <v>4630000</v>
      </c>
      <c r="E272" s="16"/>
      <c r="F272" s="16">
        <f>D272+E272</f>
        <v>4630000</v>
      </c>
      <c r="H272" s="15">
        <f t="shared" si="40"/>
        <v>4630000</v>
      </c>
      <c r="I272" s="11">
        <v>3000000</v>
      </c>
      <c r="J272" s="15">
        <f t="shared" si="41"/>
        <v>1630000</v>
      </c>
    </row>
    <row r="273" spans="1:10" ht="38.25">
      <c r="A273" s="34" t="s">
        <v>140</v>
      </c>
      <c r="B273" s="21" t="s">
        <v>141</v>
      </c>
      <c r="C273" s="6"/>
      <c r="D273" s="10">
        <f>D274+D278</f>
        <v>12679682.440000001</v>
      </c>
      <c r="E273" s="10">
        <f>E274+E278</f>
        <v>-1651905.89</v>
      </c>
      <c r="F273" s="10">
        <f>F274+F278</f>
        <v>11027776.549999999</v>
      </c>
      <c r="H273" s="15">
        <f t="shared" si="40"/>
        <v>14331588.330000002</v>
      </c>
      <c r="I273" s="10">
        <v>9740432.84</v>
      </c>
      <c r="J273" s="15">
        <f t="shared" si="41"/>
        <v>1287343.709999999</v>
      </c>
    </row>
    <row r="274" spans="1:10" ht="25.5">
      <c r="A274" s="17" t="s">
        <v>256</v>
      </c>
      <c r="B274" s="18" t="s">
        <v>142</v>
      </c>
      <c r="C274" s="18"/>
      <c r="D274" s="19">
        <f aca="true" t="shared" si="47" ref="D274:F276">D275</f>
        <v>3350298.2</v>
      </c>
      <c r="E274" s="19">
        <f t="shared" si="47"/>
        <v>-1644043.69</v>
      </c>
      <c r="F274" s="19">
        <f t="shared" si="47"/>
        <v>1706254.5100000002</v>
      </c>
      <c r="H274" s="15">
        <f t="shared" si="40"/>
        <v>4994341.890000001</v>
      </c>
      <c r="I274" s="11">
        <v>500000</v>
      </c>
      <c r="J274" s="15">
        <f t="shared" si="41"/>
        <v>1206254.5100000002</v>
      </c>
    </row>
    <row r="275" spans="1:10" ht="25.5">
      <c r="A275" s="17" t="s">
        <v>257</v>
      </c>
      <c r="B275" s="18" t="s">
        <v>143</v>
      </c>
      <c r="C275" s="18"/>
      <c r="D275" s="19">
        <f t="shared" si="47"/>
        <v>3350298.2</v>
      </c>
      <c r="E275" s="19">
        <f t="shared" si="47"/>
        <v>-1644043.69</v>
      </c>
      <c r="F275" s="19">
        <f t="shared" si="47"/>
        <v>1706254.5100000002</v>
      </c>
      <c r="H275" s="15">
        <f t="shared" si="40"/>
        <v>4994341.890000001</v>
      </c>
      <c r="I275" s="11">
        <v>500000</v>
      </c>
      <c r="J275" s="15">
        <f t="shared" si="41"/>
        <v>1206254.5100000002</v>
      </c>
    </row>
    <row r="276" spans="1:10" ht="25.5">
      <c r="A276" s="17" t="s">
        <v>162</v>
      </c>
      <c r="B276" s="18" t="s">
        <v>143</v>
      </c>
      <c r="C276" s="18" t="s">
        <v>9</v>
      </c>
      <c r="D276" s="19">
        <f t="shared" si="47"/>
        <v>3350298.2</v>
      </c>
      <c r="E276" s="19">
        <f t="shared" si="47"/>
        <v>-1644043.69</v>
      </c>
      <c r="F276" s="19">
        <f t="shared" si="47"/>
        <v>1706254.5100000002</v>
      </c>
      <c r="H276" s="15">
        <f t="shared" si="40"/>
        <v>4994341.890000001</v>
      </c>
      <c r="I276" s="11">
        <v>500000</v>
      </c>
      <c r="J276" s="15">
        <f t="shared" si="41"/>
        <v>1206254.5100000002</v>
      </c>
    </row>
    <row r="277" spans="1:10" ht="25.5">
      <c r="A277" s="7" t="s">
        <v>163</v>
      </c>
      <c r="B277" s="8" t="s">
        <v>143</v>
      </c>
      <c r="C277" s="8" t="s">
        <v>10</v>
      </c>
      <c r="D277" s="16">
        <v>3350298.2</v>
      </c>
      <c r="E277" s="20">
        <v>-1644043.69</v>
      </c>
      <c r="F277" s="16">
        <f>D277+E277</f>
        <v>1706254.5100000002</v>
      </c>
      <c r="H277" s="15">
        <f t="shared" si="40"/>
        <v>4994341.890000001</v>
      </c>
      <c r="I277" s="11">
        <v>500000</v>
      </c>
      <c r="J277" s="15">
        <f t="shared" si="41"/>
        <v>1206254.5100000002</v>
      </c>
    </row>
    <row r="278" spans="1:10" ht="25.5">
      <c r="A278" s="17" t="s">
        <v>258</v>
      </c>
      <c r="B278" s="18" t="s">
        <v>144</v>
      </c>
      <c r="C278" s="18"/>
      <c r="D278" s="19">
        <f>D279+D283</f>
        <v>9329384.24</v>
      </c>
      <c r="E278" s="19">
        <f>E279+E283</f>
        <v>-7862.2</v>
      </c>
      <c r="F278" s="19">
        <f>F279+F283</f>
        <v>9321522.04</v>
      </c>
      <c r="H278" s="15">
        <f t="shared" si="40"/>
        <v>9337246.44</v>
      </c>
      <c r="I278" s="11">
        <v>9240432.84</v>
      </c>
      <c r="J278" s="15">
        <f t="shared" si="41"/>
        <v>81089.19999999925</v>
      </c>
    </row>
    <row r="279" spans="1:10" ht="25.5">
      <c r="A279" s="17" t="s">
        <v>259</v>
      </c>
      <c r="B279" s="18" t="s">
        <v>145</v>
      </c>
      <c r="C279" s="18"/>
      <c r="D279" s="19">
        <f>D280</f>
        <v>5197152.24</v>
      </c>
      <c r="E279" s="19">
        <f>E280</f>
        <v>0</v>
      </c>
      <c r="F279" s="19">
        <f>F280</f>
        <v>5197152.24</v>
      </c>
      <c r="H279" s="15">
        <f t="shared" si="40"/>
        <v>5197152.24</v>
      </c>
      <c r="I279" s="11">
        <v>5240432.84</v>
      </c>
      <c r="J279" s="15">
        <f t="shared" si="41"/>
        <v>-43280.59999999963</v>
      </c>
    </row>
    <row r="280" spans="1:10" ht="25.5">
      <c r="A280" s="17" t="s">
        <v>162</v>
      </c>
      <c r="B280" s="18" t="s">
        <v>145</v>
      </c>
      <c r="C280" s="18" t="s">
        <v>9</v>
      </c>
      <c r="D280" s="19">
        <f>D281+D282</f>
        <v>5197152.24</v>
      </c>
      <c r="E280" s="19">
        <f>E281+E282</f>
        <v>0</v>
      </c>
      <c r="F280" s="19">
        <f>F281+F282</f>
        <v>5197152.24</v>
      </c>
      <c r="H280" s="15">
        <f t="shared" si="40"/>
        <v>5197152.24</v>
      </c>
      <c r="I280" s="11">
        <v>5240432.84</v>
      </c>
      <c r="J280" s="15">
        <f t="shared" si="41"/>
        <v>-43280.59999999963</v>
      </c>
    </row>
    <row r="281" spans="1:10" ht="28.5" customHeight="1">
      <c r="A281" s="7" t="s">
        <v>163</v>
      </c>
      <c r="B281" s="8" t="s">
        <v>145</v>
      </c>
      <c r="C281" s="8" t="s">
        <v>10</v>
      </c>
      <c r="D281" s="16">
        <v>5040432.84</v>
      </c>
      <c r="E281" s="16"/>
      <c r="F281" s="16">
        <f>D281+E281</f>
        <v>5040432.84</v>
      </c>
      <c r="H281" s="15">
        <f t="shared" si="40"/>
        <v>5040432.84</v>
      </c>
      <c r="I281" s="11">
        <v>5240432.84</v>
      </c>
      <c r="J281" s="15">
        <f t="shared" si="41"/>
        <v>-200000</v>
      </c>
    </row>
    <row r="282" spans="1:10" ht="30.75" customHeight="1">
      <c r="A282" s="7" t="s">
        <v>163</v>
      </c>
      <c r="B282" s="8" t="s">
        <v>145</v>
      </c>
      <c r="C282" s="8" t="s">
        <v>10</v>
      </c>
      <c r="D282" s="16">
        <v>156719.4</v>
      </c>
      <c r="E282" s="16"/>
      <c r="F282" s="16">
        <f>D282+E282</f>
        <v>156719.4</v>
      </c>
      <c r="H282" s="15"/>
      <c r="I282" s="11"/>
      <c r="J282" s="15"/>
    </row>
    <row r="283" spans="1:10" ht="25.5">
      <c r="A283" s="17" t="s">
        <v>259</v>
      </c>
      <c r="B283" s="18" t="s">
        <v>260</v>
      </c>
      <c r="C283" s="18"/>
      <c r="D283" s="19">
        <f>D284</f>
        <v>4132232</v>
      </c>
      <c r="E283" s="19">
        <f>E284</f>
        <v>-7862.2</v>
      </c>
      <c r="F283" s="19">
        <f>F284</f>
        <v>4124369.8</v>
      </c>
      <c r="H283" s="15">
        <f t="shared" si="40"/>
        <v>4140094.2</v>
      </c>
      <c r="I283" s="11">
        <v>4000000</v>
      </c>
      <c r="J283" s="15">
        <f t="shared" si="41"/>
        <v>124369.79999999981</v>
      </c>
    </row>
    <row r="284" spans="1:10" ht="25.5">
      <c r="A284" s="17" t="s">
        <v>162</v>
      </c>
      <c r="B284" s="18" t="s">
        <v>260</v>
      </c>
      <c r="C284" s="18" t="s">
        <v>9</v>
      </c>
      <c r="D284" s="19">
        <f>D285+D286</f>
        <v>4132232</v>
      </c>
      <c r="E284" s="19">
        <f>E285+E286</f>
        <v>-7862.2</v>
      </c>
      <c r="F284" s="19">
        <f>F285+F286</f>
        <v>4124369.8</v>
      </c>
      <c r="H284" s="15">
        <f t="shared" si="40"/>
        <v>4140094.2</v>
      </c>
      <c r="I284" s="11">
        <v>4000000</v>
      </c>
      <c r="J284" s="15">
        <f t="shared" si="41"/>
        <v>124369.79999999981</v>
      </c>
    </row>
    <row r="285" spans="1:10" ht="25.5">
      <c r="A285" s="7" t="s">
        <v>275</v>
      </c>
      <c r="B285" s="8" t="s">
        <v>260</v>
      </c>
      <c r="C285" s="8" t="s">
        <v>10</v>
      </c>
      <c r="D285" s="16">
        <v>4000000</v>
      </c>
      <c r="E285" s="16"/>
      <c r="F285" s="16">
        <f>D285+E285</f>
        <v>4000000</v>
      </c>
      <c r="H285" s="15">
        <f t="shared" si="40"/>
        <v>4000000</v>
      </c>
      <c r="I285" s="11">
        <v>4000000</v>
      </c>
      <c r="J285" s="15">
        <f t="shared" si="41"/>
        <v>0</v>
      </c>
    </row>
    <row r="286" spans="1:10" ht="27" customHeight="1">
      <c r="A286" s="7" t="s">
        <v>276</v>
      </c>
      <c r="B286" s="8" t="s">
        <v>260</v>
      </c>
      <c r="C286" s="8" t="s">
        <v>10</v>
      </c>
      <c r="D286" s="16">
        <v>132232</v>
      </c>
      <c r="E286" s="16">
        <v>-7862.2</v>
      </c>
      <c r="F286" s="16">
        <f>D286+E286</f>
        <v>124369.8</v>
      </c>
      <c r="H286" s="15"/>
      <c r="I286" s="11"/>
      <c r="J286" s="15"/>
    </row>
    <row r="287" spans="1:10" ht="12.75">
      <c r="A287" s="34" t="s">
        <v>146</v>
      </c>
      <c r="B287" s="21" t="s">
        <v>147</v>
      </c>
      <c r="C287" s="6"/>
      <c r="D287" s="10">
        <f>D288+D292+D296</f>
        <v>6029485.34</v>
      </c>
      <c r="E287" s="10">
        <f>E288+E292+E296</f>
        <v>-815564.94</v>
      </c>
      <c r="F287" s="10">
        <f>F288+F292+F296</f>
        <v>5213920.4</v>
      </c>
      <c r="H287" s="15">
        <f t="shared" si="40"/>
        <v>6845050.279999999</v>
      </c>
      <c r="I287" s="10">
        <v>4110765.85</v>
      </c>
      <c r="J287" s="15">
        <f t="shared" si="41"/>
        <v>1103154.5500000003</v>
      </c>
    </row>
    <row r="288" spans="1:10" ht="25.5">
      <c r="A288" s="17" t="s">
        <v>261</v>
      </c>
      <c r="B288" s="18" t="s">
        <v>148</v>
      </c>
      <c r="C288" s="18"/>
      <c r="D288" s="19">
        <f aca="true" t="shared" si="48" ref="D288:F290">D289</f>
        <v>5929485.34</v>
      </c>
      <c r="E288" s="19">
        <f t="shared" si="48"/>
        <v>-818564.94</v>
      </c>
      <c r="F288" s="19">
        <f t="shared" si="48"/>
        <v>5110920.4</v>
      </c>
      <c r="H288" s="15">
        <f t="shared" si="40"/>
        <v>6748050.279999999</v>
      </c>
      <c r="I288" s="11">
        <v>4010765.85</v>
      </c>
      <c r="J288" s="15">
        <f t="shared" si="41"/>
        <v>1100154.5500000003</v>
      </c>
    </row>
    <row r="289" spans="1:10" ht="25.5">
      <c r="A289" s="17" t="s">
        <v>262</v>
      </c>
      <c r="B289" s="18" t="s">
        <v>149</v>
      </c>
      <c r="C289" s="18"/>
      <c r="D289" s="19">
        <f t="shared" si="48"/>
        <v>5929485.34</v>
      </c>
      <c r="E289" s="19">
        <f t="shared" si="48"/>
        <v>-818564.94</v>
      </c>
      <c r="F289" s="19">
        <f t="shared" si="48"/>
        <v>5110920.4</v>
      </c>
      <c r="H289" s="15">
        <f t="shared" si="40"/>
        <v>6748050.279999999</v>
      </c>
      <c r="I289" s="11">
        <v>4010765.85</v>
      </c>
      <c r="J289" s="15">
        <f t="shared" si="41"/>
        <v>1100154.5500000003</v>
      </c>
    </row>
    <row r="290" spans="1:10" ht="12.75">
      <c r="A290" s="17" t="s">
        <v>172</v>
      </c>
      <c r="B290" s="18" t="s">
        <v>149</v>
      </c>
      <c r="C290" s="18" t="s">
        <v>22</v>
      </c>
      <c r="D290" s="19">
        <f t="shared" si="48"/>
        <v>5929485.34</v>
      </c>
      <c r="E290" s="19">
        <f t="shared" si="48"/>
        <v>-818564.94</v>
      </c>
      <c r="F290" s="19">
        <f t="shared" si="48"/>
        <v>5110920.4</v>
      </c>
      <c r="H290" s="15">
        <f t="shared" si="40"/>
        <v>6748050.279999999</v>
      </c>
      <c r="I290" s="11">
        <v>4010765.85</v>
      </c>
      <c r="J290" s="15">
        <f t="shared" si="41"/>
        <v>1100154.5500000003</v>
      </c>
    </row>
    <row r="291" spans="1:10" ht="12.75">
      <c r="A291" s="7" t="s">
        <v>247</v>
      </c>
      <c r="B291" s="8" t="s">
        <v>149</v>
      </c>
      <c r="C291" s="8" t="s">
        <v>131</v>
      </c>
      <c r="D291" s="16">
        <v>5929485.34</v>
      </c>
      <c r="E291" s="16">
        <v>-818564.94</v>
      </c>
      <c r="F291" s="16">
        <f>D291+E291</f>
        <v>5110920.4</v>
      </c>
      <c r="H291" s="15">
        <f t="shared" si="40"/>
        <v>6748050.279999999</v>
      </c>
      <c r="I291" s="11">
        <v>4010765.85</v>
      </c>
      <c r="J291" s="15">
        <f t="shared" si="41"/>
        <v>1100154.5500000003</v>
      </c>
    </row>
    <row r="292" spans="1:10" ht="38.25">
      <c r="A292" s="17" t="s">
        <v>263</v>
      </c>
      <c r="B292" s="18" t="s">
        <v>150</v>
      </c>
      <c r="C292" s="18"/>
      <c r="D292" s="19">
        <f aca="true" t="shared" si="49" ref="D292:F294">D293</f>
        <v>100000</v>
      </c>
      <c r="E292" s="19">
        <f t="shared" si="49"/>
        <v>0</v>
      </c>
      <c r="F292" s="19">
        <f t="shared" si="49"/>
        <v>100000</v>
      </c>
      <c r="H292" s="15">
        <f t="shared" si="40"/>
        <v>100000</v>
      </c>
      <c r="I292" s="11">
        <v>100000</v>
      </c>
      <c r="J292" s="15">
        <f t="shared" si="41"/>
        <v>0</v>
      </c>
    </row>
    <row r="293" spans="1:10" ht="38.25">
      <c r="A293" s="17" t="s">
        <v>264</v>
      </c>
      <c r="B293" s="18" t="s">
        <v>151</v>
      </c>
      <c r="C293" s="18"/>
      <c r="D293" s="19">
        <f t="shared" si="49"/>
        <v>100000</v>
      </c>
      <c r="E293" s="19">
        <f t="shared" si="49"/>
        <v>0</v>
      </c>
      <c r="F293" s="19">
        <f t="shared" si="49"/>
        <v>100000</v>
      </c>
      <c r="H293" s="15">
        <f t="shared" si="40"/>
        <v>100000</v>
      </c>
      <c r="I293" s="11">
        <v>100000</v>
      </c>
      <c r="J293" s="15">
        <f t="shared" si="41"/>
        <v>0</v>
      </c>
    </row>
    <row r="294" spans="1:10" ht="12.75">
      <c r="A294" s="17" t="s">
        <v>265</v>
      </c>
      <c r="B294" s="18" t="s">
        <v>151</v>
      </c>
      <c r="C294" s="18" t="s">
        <v>152</v>
      </c>
      <c r="D294" s="19">
        <f t="shared" si="49"/>
        <v>100000</v>
      </c>
      <c r="E294" s="19">
        <f t="shared" si="49"/>
        <v>0</v>
      </c>
      <c r="F294" s="19">
        <f t="shared" si="49"/>
        <v>100000</v>
      </c>
      <c r="H294" s="15">
        <f t="shared" si="40"/>
        <v>100000</v>
      </c>
      <c r="I294" s="11">
        <v>100000</v>
      </c>
      <c r="J294" s="15">
        <f t="shared" si="41"/>
        <v>0</v>
      </c>
    </row>
    <row r="295" spans="1:10" ht="15.75" customHeight="1">
      <c r="A295" s="7" t="s">
        <v>266</v>
      </c>
      <c r="B295" s="8" t="s">
        <v>151</v>
      </c>
      <c r="C295" s="8" t="s">
        <v>153</v>
      </c>
      <c r="D295" s="16">
        <v>100000</v>
      </c>
      <c r="E295" s="16"/>
      <c r="F295" s="16">
        <f>D295+E295</f>
        <v>100000</v>
      </c>
      <c r="H295" s="15">
        <f t="shared" si="40"/>
        <v>100000</v>
      </c>
      <c r="I295" s="11">
        <v>100000</v>
      </c>
      <c r="J295" s="15">
        <f t="shared" si="41"/>
        <v>0</v>
      </c>
    </row>
    <row r="296" spans="1:10" ht="28.5" customHeight="1">
      <c r="A296" s="17" t="s">
        <v>305</v>
      </c>
      <c r="B296" s="18" t="s">
        <v>303</v>
      </c>
      <c r="C296" s="18"/>
      <c r="D296" s="19">
        <f>D297</f>
        <v>0</v>
      </c>
      <c r="E296" s="19">
        <f aca="true" t="shared" si="50" ref="E296:F298">E297</f>
        <v>3000</v>
      </c>
      <c r="F296" s="19">
        <f t="shared" si="50"/>
        <v>3000</v>
      </c>
      <c r="H296" s="15"/>
      <c r="I296" s="11"/>
      <c r="J296" s="15"/>
    </row>
    <row r="297" spans="1:10" ht="31.5" customHeight="1">
      <c r="A297" s="17" t="s">
        <v>306</v>
      </c>
      <c r="B297" s="18" t="s">
        <v>304</v>
      </c>
      <c r="C297" s="18"/>
      <c r="D297" s="19">
        <f>D298</f>
        <v>0</v>
      </c>
      <c r="E297" s="19">
        <f t="shared" si="50"/>
        <v>3000</v>
      </c>
      <c r="F297" s="19">
        <f t="shared" si="50"/>
        <v>3000</v>
      </c>
      <c r="H297" s="15"/>
      <c r="I297" s="11"/>
      <c r="J297" s="15"/>
    </row>
    <row r="298" spans="1:10" ht="15.75" customHeight="1">
      <c r="A298" s="17" t="s">
        <v>175</v>
      </c>
      <c r="B298" s="18" t="s">
        <v>304</v>
      </c>
      <c r="C298" s="18" t="s">
        <v>25</v>
      </c>
      <c r="D298" s="19">
        <f>D299</f>
        <v>0</v>
      </c>
      <c r="E298" s="19">
        <f t="shared" si="50"/>
        <v>3000</v>
      </c>
      <c r="F298" s="19">
        <f t="shared" si="50"/>
        <v>3000</v>
      </c>
      <c r="H298" s="15"/>
      <c r="I298" s="11"/>
      <c r="J298" s="15"/>
    </row>
    <row r="299" spans="1:10" ht="15.75" customHeight="1">
      <c r="A299" s="7" t="s">
        <v>176</v>
      </c>
      <c r="B299" s="8" t="s">
        <v>304</v>
      </c>
      <c r="C299" s="8" t="s">
        <v>26</v>
      </c>
      <c r="D299" s="16"/>
      <c r="E299" s="16">
        <v>3000</v>
      </c>
      <c r="F299" s="16">
        <v>3000</v>
      </c>
      <c r="H299" s="15"/>
      <c r="I299" s="11"/>
      <c r="J299" s="15"/>
    </row>
    <row r="300" spans="1:10" ht="15.75" customHeight="1">
      <c r="A300" s="34" t="s">
        <v>157</v>
      </c>
      <c r="B300" s="21" t="s">
        <v>154</v>
      </c>
      <c r="C300" s="6"/>
      <c r="D300" s="10">
        <f aca="true" t="shared" si="51" ref="D300:F302">D301</f>
        <v>9477</v>
      </c>
      <c r="E300" s="10">
        <f t="shared" si="51"/>
        <v>0</v>
      </c>
      <c r="F300" s="10">
        <f t="shared" si="51"/>
        <v>9477</v>
      </c>
      <c r="H300" s="15">
        <f t="shared" si="40"/>
        <v>9477</v>
      </c>
      <c r="I300" s="10">
        <v>9477</v>
      </c>
      <c r="J300" s="15">
        <f t="shared" si="41"/>
        <v>0</v>
      </c>
    </row>
    <row r="301" spans="1:10" ht="39" customHeight="1">
      <c r="A301" s="17" t="s">
        <v>267</v>
      </c>
      <c r="B301" s="18" t="s">
        <v>155</v>
      </c>
      <c r="C301" s="18"/>
      <c r="D301" s="19">
        <f t="shared" si="51"/>
        <v>9477</v>
      </c>
      <c r="E301" s="19">
        <f t="shared" si="51"/>
        <v>0</v>
      </c>
      <c r="F301" s="19">
        <f t="shared" si="51"/>
        <v>9477</v>
      </c>
      <c r="H301" s="15">
        <f t="shared" si="40"/>
        <v>9477</v>
      </c>
      <c r="I301" s="11">
        <v>9477</v>
      </c>
      <c r="J301" s="15">
        <f t="shared" si="41"/>
        <v>0</v>
      </c>
    </row>
    <row r="302" spans="1:10" ht="25.5">
      <c r="A302" s="17" t="s">
        <v>162</v>
      </c>
      <c r="B302" s="18" t="s">
        <v>155</v>
      </c>
      <c r="C302" s="18" t="s">
        <v>9</v>
      </c>
      <c r="D302" s="19">
        <f t="shared" si="51"/>
        <v>9477</v>
      </c>
      <c r="E302" s="19">
        <f t="shared" si="51"/>
        <v>0</v>
      </c>
      <c r="F302" s="19">
        <f t="shared" si="51"/>
        <v>9477</v>
      </c>
      <c r="H302" s="15">
        <f t="shared" si="40"/>
        <v>9477</v>
      </c>
      <c r="I302" s="11">
        <v>9477</v>
      </c>
      <c r="J302" s="15">
        <f t="shared" si="41"/>
        <v>0</v>
      </c>
    </row>
    <row r="303" spans="1:10" ht="25.5">
      <c r="A303" s="7" t="s">
        <v>163</v>
      </c>
      <c r="B303" s="8" t="s">
        <v>155</v>
      </c>
      <c r="C303" s="8" t="s">
        <v>10</v>
      </c>
      <c r="D303" s="16">
        <v>9477</v>
      </c>
      <c r="E303" s="16"/>
      <c r="F303" s="16">
        <f>D303+E303</f>
        <v>9477</v>
      </c>
      <c r="H303" s="15">
        <f t="shared" si="40"/>
        <v>9477</v>
      </c>
      <c r="I303" s="11">
        <v>9477</v>
      </c>
      <c r="J303" s="15">
        <f t="shared" si="41"/>
        <v>0</v>
      </c>
    </row>
    <row r="304" spans="1:10" ht="15.75" customHeight="1" hidden="1">
      <c r="A304" s="9" t="s">
        <v>156</v>
      </c>
      <c r="B304" s="9"/>
      <c r="C304" s="9"/>
      <c r="D304" s="10"/>
      <c r="E304" s="10"/>
      <c r="F304" s="10"/>
      <c r="H304" s="15"/>
      <c r="I304" s="10">
        <v>298862770.7</v>
      </c>
      <c r="J304" s="15">
        <f t="shared" si="41"/>
        <v>-298862770.7</v>
      </c>
    </row>
    <row r="307" ht="12.75" hidden="1"/>
    <row r="308" ht="12.75" hidden="1"/>
    <row r="309" ht="12.75" hidden="1"/>
    <row r="310" spans="4:8" ht="12.75" hidden="1">
      <c r="D310" s="15">
        <f>SUM(D8:D309)</f>
        <v>1567326837.25</v>
      </c>
      <c r="F310" s="15">
        <f>SUM(F8:F309)</f>
        <v>1816870556.500001</v>
      </c>
      <c r="H310" s="15">
        <f>SUM(H8:H309)</f>
        <v>1456492202.719999</v>
      </c>
    </row>
    <row r="311" ht="12.75" hidden="1"/>
    <row r="312" ht="12.75" hidden="1"/>
    <row r="313" ht="12.75" hidden="1">
      <c r="H313" s="15">
        <f>F310-H310</f>
        <v>360378353.7800019</v>
      </c>
    </row>
    <row r="314" ht="12.75">
      <c r="H314" s="15">
        <f>D310-F310</f>
        <v>-249543719.25000095</v>
      </c>
    </row>
    <row r="315" ht="12.75">
      <c r="H315" s="15">
        <f>D310-H310</f>
        <v>110834634.53000093</v>
      </c>
    </row>
  </sheetData>
  <sheetProtection/>
  <mergeCells count="3">
    <mergeCell ref="D1:F1"/>
    <mergeCell ref="A4:F4"/>
    <mergeCell ref="E3:F3"/>
  </mergeCells>
  <printOptions/>
  <pageMargins left="0.7086614173228347" right="0.3937007874015748" top="0.3937007874015748" bottom="0.3937007874015748" header="0.5118110236220472" footer="0"/>
  <pageSetup firstPageNumber="34" useFirstPageNumber="1" horizontalDpi="600" verticalDpi="600" orientation="portrait" paperSize="9" scale="75" r:id="rId1"/>
  <ignoredErrors>
    <ignoredError sqref="C290:C291" numberStoredAsText="1"/>
    <ignoredError sqref="F291 D118 F78 F163 F149 F245 E241:F2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2022-08-25T07:28:55Z</cp:lastPrinted>
  <dcterms:created xsi:type="dcterms:W3CDTF">2014-12-18T06:29:51Z</dcterms:created>
  <dcterms:modified xsi:type="dcterms:W3CDTF">2022-09-01T12:12:47Z</dcterms:modified>
  <cp:category/>
  <cp:version/>
  <cp:contentType/>
  <cp:contentStatus/>
</cp:coreProperties>
</file>