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<sst xmlns="http://schemas.openxmlformats.org/spreadsheetml/2006/main" count="397" uniqueCount="197">
  <si>
    <t>Бюджет МО ГП "Город Малояросдавец"</t>
  </si>
  <si>
    <t>итого</t>
  </si>
  <si>
    <t xml:space="preserve">Капитальный ремонт сети ВЛ-10 кВ фид. № 11 и № 16 "Водозабор" </t>
  </si>
  <si>
    <t>Замена РП2 на новое РТП 2х630 кВА с установкой оборудования 10 и 0,4 кВ и двух ТМГ-630 кВА</t>
  </si>
  <si>
    <t>Разработка проекта и реконструкция ЦРП и РТП1 с заменой масляных выключателей на вакуумные с электромагнитными приводами</t>
  </si>
  <si>
    <t>Замена морально и физически устаревшей и полностью амортизированной КТП-40 "Пролетарская" на ТП киосковую проходную</t>
  </si>
  <si>
    <t>Строительство КЛ-10 кВ ТП109 - ТП54. Реконструкция ТП54</t>
  </si>
  <si>
    <t xml:space="preserve">Реконструкция ВЛ-0,4 кВ ул.Пролетарская и ул.Нижняя Пролетарская с заменой опор и голых проводов на СИП </t>
  </si>
  <si>
    <t>Замена КЛ-10 кВ от ТП47 до ТП61 (длина линии 700 м)</t>
  </si>
  <si>
    <t>Замена учета газа по котельной по ул. Московская  д.79</t>
  </si>
  <si>
    <t>Замена теплосети от ТК16 до ТК17, ТК19 по ул.Гагарина, д.4,6 (ул.Стадионная 2,4)</t>
  </si>
  <si>
    <t>Замена теплосети от ТК7 по ул.Г.Соколова 40 до ТК13 ул.Г.Соколова 34А,36; ул.Ново.-Театральный тупик 2</t>
  </si>
  <si>
    <t>Замена теплосети по ул.Заводская 13 до ул.Заводская, д.15</t>
  </si>
  <si>
    <t>Замена теплосети ул.Московская 39-41</t>
  </si>
  <si>
    <t>Строительство модульной котельной в мкр. РПБ</t>
  </si>
  <si>
    <t>Замена трубопроводов теплосети вводов в жилые дома по ул.Мирная,2,4,6,8</t>
  </si>
  <si>
    <t>Замена теплосети от ТК6 по ул.Г.Соколова 42 до ул.К.Маркса</t>
  </si>
  <si>
    <t>Реконструкция котельной ул.Московская д.79</t>
  </si>
  <si>
    <t>областной бюджет</t>
  </si>
  <si>
    <t>ИТОГО: в т. ч.</t>
  </si>
  <si>
    <t>бюджет МО ГП "Город Малоярославец"</t>
  </si>
  <si>
    <t>ПЕРЕЧЕНЬ МЕРОПРИЯТИЙ</t>
  </si>
  <si>
    <t>МУНИЦИПАЛЬНОЙ ПРОГРАММЫ "ЭНЕРГОСБЕРЕЖЕНИЕ И ПОВЫШЕНИЕ</t>
  </si>
  <si>
    <t xml:space="preserve">Проверка сметной документации капремонта теплосети от ТК-1-ТК-3 до точки (А) по ул.Чистовича </t>
  </si>
  <si>
    <t>Изготовление двух котлов КВГ-0,85 для котельной Станционный проезд г.Малоярославец</t>
  </si>
  <si>
    <t>Строительство котельной микрорайона Маклино в МО ГП «Город Малоярославец»</t>
  </si>
  <si>
    <t xml:space="preserve">Монтаж узлов учета ГВС жилых домов Кирова 2, Стадионная 2, 3, Ново-театральный проезд 3, Гагарина 9 </t>
  </si>
  <si>
    <t>Монтаж двух конденсаторных установок в РУ-0,4 кВ котельных Маклино, Г.Соколова</t>
  </si>
  <si>
    <t>Замена сетевого насоса на котельной ул. Коммунистической, насоса ГВС на котельной ЦГА, насоса холодной воды котельной ЦГА</t>
  </si>
  <si>
    <t>Экспертное заключение на продление срока службы основного тепломеханического оборудования</t>
  </si>
  <si>
    <t>Режимная наладка котлов котельной Московская 60 (ТУ-12), котельной ЦГА, котельной Коммунистическая</t>
  </si>
  <si>
    <t>МО ГП "Город Малоярославец"</t>
  </si>
  <si>
    <t>Всего по программе:</t>
  </si>
  <si>
    <t xml:space="preserve">Монтаж КТП ул.Чапаева </t>
  </si>
  <si>
    <t>Монтаж узлов учета ГВС жилых домов Кирова 2, Стадионная 2,3, Новотеатральный проезд 3, Гагарина 9</t>
  </si>
  <si>
    <t>Замена теплосети по ул. Г.Соколова 2 до ТК5 ул.Садовая,д.7</t>
  </si>
  <si>
    <t>местный бюджет</t>
  </si>
  <si>
    <t>ИТОГО</t>
  </si>
  <si>
    <t>Наименование мероприятия</t>
  </si>
  <si>
    <t>источник финансиро вания</t>
  </si>
  <si>
    <t>Капитальный ремонт теплосети  от ТК-1-ТКЗ до точки (А) по ул.Чистовича</t>
  </si>
  <si>
    <t>ЭНЕРГЕТИЧЕСКОЙ ЭФФЕКТИВНОСТИ В МУНИЦИПАЛЬНОМ ОБРАЗОВАНИИ</t>
  </si>
  <si>
    <t>Мероприятия, направленные на энергосбережение и повышение энергоэффективности в Калужской области (строительство котельной Маклино)</t>
  </si>
  <si>
    <t>Ремонт линии наружного освещения ул. Румынская (д.1 корп.1,2,3) д.3 корп 1,2,3)  и Восточный тупик от ТП93</t>
  </si>
  <si>
    <t>Ремонт электрических сетей ВЛ-10 кВ ТП21-ТП64, являющихся собственностью МО ГП "Город Малоярославец" (по территорри д/с №3 "Ёлочка")</t>
  </si>
  <si>
    <t>Монтаж  стационарного наружного электрического освещения  по ул.Коммунистической от  д.№60 до пересечения ул.Садовой по решению суда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</si>
  <si>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</si>
  <si>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Проверка сметной документации капремонта теплосети </t>
  </si>
  <si>
    <t xml:space="preserve">Соствление сметной документации системы теплоснабжения многоквартирных домов </t>
  </si>
  <si>
    <t>Капитальный ремонт теплосети  по ул.Заводская,д.2, ул.Кирова д.6,д.4, ул.Стадионная 1,3</t>
  </si>
  <si>
    <t xml:space="preserve">Капитальный ремонт теплосети от ТК7 по ул.Садовая до ТК 10 по ул.Кирова, д.34А </t>
  </si>
  <si>
    <t>Проектирование системы теплоснабжения (газоснабжения) многоквартирных жилых домов, расположенных по адресу Калужская область, город Малоярославец, ул.Строительная дом №2, дом №8, дом №10, дом №11, ул.Дружбы дом №6, ул.Строительная дом №1, дом №3 в связи с переходом от системы центрального теплоснабжения на систему индивидуального отопления</t>
  </si>
  <si>
    <t>Проектирование системы теплоснабжения (вентиляции и дымоудаления) многоквартирных жилых домов, расположенных по адресу Калужская область, город Малоярославец, ул.Строительная дом №2, дом №8, дом №10, дом №11, ул.Дружбы дом №6, ул.Строительная дом №1, дом №3 в связи с переходом от системы центрального теплоснабжения на систему индивидуального отопления</t>
  </si>
  <si>
    <t>Устройство уличного освещения в районе ул.Баумана от перекрестка с улицей Суворова до перекрестка с улицей Достоевского</t>
  </si>
  <si>
    <t>Реконструкция котельной  по ул.Гр.Соколова</t>
  </si>
  <si>
    <t>Софинансирование мероприятий по программе "Энергосбережение и повышение энергоэффективности" (проведение мероприятий по теплоснабжению)</t>
  </si>
  <si>
    <t>Монтаж линии уличного освещения проезд ул.Чехова-Маяковского</t>
  </si>
  <si>
    <t>Ремонт ВЛ-10 кВ КТП40-ТП51-РПЗ</t>
  </si>
  <si>
    <t>Ремонт ВЛ-10 кВфид. №14 ПС275 "Радищево" (КРУН-ТП43)</t>
  </si>
  <si>
    <t>Монтаж уличного освещения в арке между жилым домом по ул.Ленина 3 и библиотекой</t>
  </si>
  <si>
    <t>Те</t>
  </si>
  <si>
    <t>Техническое перевооружение котельной по ул. Парижской Коммуны (дымовая труба)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</si>
  <si>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</si>
  <si>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</si>
  <si>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</si>
  <si>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</si>
  <si>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</si>
  <si>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</si>
  <si>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</si>
  <si>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</si>
  <si>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</si>
  <si>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</si>
  <si>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</si>
  <si>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Ремонт участка сети уличного освещения и-н Маклино</t>
  </si>
  <si>
    <t>Ремонт уличного освещения  от ул.Радищева до ЦРБ</t>
  </si>
  <si>
    <t>2.1</t>
  </si>
  <si>
    <t>2.2</t>
  </si>
  <si>
    <t>2.3</t>
  </si>
  <si>
    <t>2.7</t>
  </si>
  <si>
    <t>2.9</t>
  </si>
  <si>
    <t>2.11</t>
  </si>
  <si>
    <t>2.17</t>
  </si>
  <si>
    <t>2.18</t>
  </si>
  <si>
    <t>2.21</t>
  </si>
  <si>
    <t>2.22</t>
  </si>
  <si>
    <t>2.23</t>
  </si>
  <si>
    <t>2.24</t>
  </si>
  <si>
    <t>2.25</t>
  </si>
  <si>
    <t>2.27</t>
  </si>
  <si>
    <t>2.28</t>
  </si>
  <si>
    <t>2.29</t>
  </si>
  <si>
    <t>2.30</t>
  </si>
  <si>
    <t>2.31</t>
  </si>
  <si>
    <t>2.32</t>
  </si>
  <si>
    <t>2.33</t>
  </si>
  <si>
    <t>2.34</t>
  </si>
  <si>
    <t>Техническое перевооружение  котельной в микрорайоне Маклино</t>
  </si>
  <si>
    <t>2.35</t>
  </si>
  <si>
    <t>Техническое перевооружение существующей котельной по ул. Парижской Коммунны</t>
  </si>
  <si>
    <t>2.36</t>
  </si>
  <si>
    <t>Ремонт ВЛ-10 кВ КТП40-ТП51 (Интернациональный проезд)</t>
  </si>
  <si>
    <t>1.6</t>
  </si>
  <si>
    <t>1.7</t>
  </si>
  <si>
    <t>Ремонт ВЛ-10 кВ фид. №14 ПС275 "Радищево" (КРУН-ТП43)</t>
  </si>
  <si>
    <t>Монтаж уличного освещения проезд ул. Чехова-Маяковского</t>
  </si>
  <si>
    <t>2.8</t>
  </si>
  <si>
    <t>2.16</t>
  </si>
  <si>
    <t>2.37</t>
  </si>
  <si>
    <t>Строительство тепловой сети на участке от котельной ФОК по ул. Аузина до существующей тепловой сети по ул. Г.Соколова и трех ЦТП"</t>
  </si>
  <si>
    <t>п/п</t>
  </si>
  <si>
    <t>Наименование мероприятий</t>
  </si>
  <si>
    <t>Источник финансирования</t>
  </si>
  <si>
    <t>Ответственный исполнитель муниципальной программы (Соисполнитель)</t>
  </si>
  <si>
    <t>1.1.</t>
  </si>
  <si>
    <t>Основное мероприятие "Проведение мероприятий по электроснабжению" "Мероприятия по энергоснабжению и повышению энергетической эффективности системы электроснабжения"</t>
  </si>
  <si>
    <t>Отдел по управлению муниципальным имуществом и жилищно-коммунальному хозяйству (Отдел капитального строительства и технической инспекции; МУП "Коммунальные электрические  и тепловые сети"</t>
  </si>
  <si>
    <t xml:space="preserve">1.2. </t>
  </si>
  <si>
    <t>1.3.</t>
  </si>
  <si>
    <t>1.4.</t>
  </si>
  <si>
    <t>1.5.</t>
  </si>
  <si>
    <t>Основное мероприятие "Повышение эффективности функционирования коммунального комплекса. Поддержка коммунального хозяйства"</t>
  </si>
  <si>
    <t>2.1.</t>
  </si>
  <si>
    <t>Замена учета  газа по котельной по ул.Московская, д.79</t>
  </si>
  <si>
    <t>2.4</t>
  </si>
  <si>
    <t>2.5</t>
  </si>
  <si>
    <t>Замена теплосети от ТК16 до ТК17, ТК19 по ул.Гагарина, д.4,6 (ул. Стадионная 2,4)</t>
  </si>
  <si>
    <t>2.6.</t>
  </si>
  <si>
    <t>2.10</t>
  </si>
  <si>
    <t xml:space="preserve">Капитальный ремонт теплосети от ТК5 по ул.Садовая, д.7  до ТК7 по ул.Садовая, д.11 </t>
  </si>
  <si>
    <t xml:space="preserve">Монтаж   KПТ yл.Чапаева </t>
  </si>
  <si>
    <t>Ремонтные работы теплосети к дому ул.Радищева,12</t>
  </si>
  <si>
    <t>Ремонтные работы теплосети к дому ул.Радищева,10</t>
  </si>
  <si>
    <t>Ремонт участка теплосети от ул.Турецкой, д.8, корп.4 до ТК-36 ул.Российских газовиков д.29 корп.1</t>
  </si>
  <si>
    <t>Капитальный ремонт теплосетей, модернизация и ремонт отопительных систем</t>
  </si>
  <si>
    <t xml:space="preserve">Составление сметной документации системы теплоснабжения многоквартирных домов </t>
  </si>
  <si>
    <t>2.38</t>
  </si>
  <si>
    <t>2.39</t>
  </si>
  <si>
    <t>Капитальный ремонт теплосети от ТК7 ул.Соколова д.40 до ТК13 ул.Соколова д.34А,36 и до ул.Новотеатральный тупик 2</t>
  </si>
  <si>
    <t>2.40</t>
  </si>
  <si>
    <t>2.41</t>
  </si>
  <si>
    <t>Капитальный ремонт теплосети от ТК2 до ТК3 т ТК22 по ул.Кирова с подходом к жилым домам по ул.Кирова д.6.4; ул.Заводская, 2; ул.Станционная д.1</t>
  </si>
  <si>
    <t>Капитальный ремонт ремонт теплосети от ТК 16 до ТК 17 ул.Стадионная д.2 до ТК19 по ул.Гагарина д.4,6, ул.Стадионная д.2,4</t>
  </si>
  <si>
    <t>2.42</t>
  </si>
  <si>
    <t>2.43</t>
  </si>
  <si>
    <t xml:space="preserve">Техническое перевооружение котельной в микрорайоне Маклино </t>
  </si>
  <si>
    <t>2.44</t>
  </si>
  <si>
    <t>Техническое перевооружение существующей котельной по ул.Станционный проезд</t>
  </si>
  <si>
    <t>2.12</t>
  </si>
  <si>
    <t>2.13</t>
  </si>
  <si>
    <t>2.14</t>
  </si>
  <si>
    <t>2.15</t>
  </si>
  <si>
    <t>2.19</t>
  </si>
  <si>
    <t>2.20</t>
  </si>
  <si>
    <t>2.26</t>
  </si>
  <si>
    <t>Замена теплосети от ТК7 по ул.Г.Соколова 40 до ТК13 ул.Г.Соколова 34А,36; ул.Новотеатральный тупик2</t>
  </si>
  <si>
    <t>Капитальный ремонт теплосети от ул.Соколова д.2 до ТК 5 по ул.Садовой д.7</t>
  </si>
  <si>
    <t>к постановлению администрации</t>
  </si>
  <si>
    <t>2.45</t>
  </si>
  <si>
    <t>2.46</t>
  </si>
  <si>
    <t>Капитальный реионт участка тепловой сети от котельной ФОК до существующей теплотрассы по ул.Гр.Соколова</t>
  </si>
  <si>
    <t>районный бюджет</t>
  </si>
  <si>
    <t>Замена двух котлов в котельной по ул.Заводская  (водргрейные котлы)</t>
  </si>
  <si>
    <t xml:space="preserve">Капитальный ремонт теплосети от ТК17 ул.Садовая д.40 до ул.Заводская д.15 </t>
  </si>
  <si>
    <t>2.47</t>
  </si>
  <si>
    <t>2.48</t>
  </si>
  <si>
    <t>Капитальный ремонт участка тепловой сети от ТК 4-ТК 12-ТК 13 до ТК 14 по ул.Заводская, д.3,5, ул.Г.Соколова, д3</t>
  </si>
  <si>
    <t>2.49</t>
  </si>
  <si>
    <t xml:space="preserve">Капитальный ремонт участка теплосети от котельной ул. П.Курсантов до ТК1 </t>
  </si>
  <si>
    <t>2.50</t>
  </si>
  <si>
    <t>2.51</t>
  </si>
  <si>
    <t>Капитальный ремонт участка тепловой сети от ТК 5 до ТК 6 и до ул.Радищева, д.18,    корп 1,2</t>
  </si>
  <si>
    <t>2.52</t>
  </si>
  <si>
    <t>Капитальный ремонт участка теплосети от котельной до ул.Станционная, д. 6,8,9,10,11  и   и ул.Станционный проезд, д.7,8,15,17,19,19а</t>
  </si>
  <si>
    <t>2.53</t>
  </si>
  <si>
    <t>Капитальный ремонт участка тепловой сети от ТК 3 ул.Московская, д.57 до ТК 6 ул.53 Саратовской дивизии, д.4</t>
  </si>
  <si>
    <t>Капитальный ремонт участка теплосети к дому ул.Строительная, д.11</t>
  </si>
  <si>
    <t>2.54</t>
  </si>
  <si>
    <t>2.55</t>
  </si>
  <si>
    <t>Капитальный ремонт ТК 6 ул.Г.Соколова (ЦТП)</t>
  </si>
  <si>
    <t>2.56</t>
  </si>
  <si>
    <t>Капитальный ремонт ЦТП ул.Г.Соколова, д.40</t>
  </si>
  <si>
    <t>2.57</t>
  </si>
  <si>
    <t>Капитальный ремонт ЦТП по ул.К.Маркса</t>
  </si>
  <si>
    <t>2.58</t>
  </si>
  <si>
    <t>Закупка оборудования взамен выработавшего свой ресурс по котельной №10 Маклино Котел водонагрейный Турботерм Гарант 5000 2шт</t>
  </si>
  <si>
    <t>1.19</t>
  </si>
  <si>
    <t>Капитальный ремонт участка тепловой сети от ТК1 до ТК16 по ул.Стадионная, д.2</t>
  </si>
  <si>
    <t>Капитальный ремонт участка тепло сети от ТК 3 до ТК 4 и ТК 4а  по ул.Радищева</t>
  </si>
  <si>
    <t>Замена трансформатора  на новый трансформатор ТМГ 160/10 на КТП71 "Скважины.Площадка 1"</t>
  </si>
  <si>
    <t>1.20</t>
  </si>
  <si>
    <t>Замена трансформатора  на новый трансформатор ТМГ 160/10 на КТП73 "Скважины.Площадка 3"</t>
  </si>
  <si>
    <t>1,21</t>
  </si>
  <si>
    <t>Замена трансформатора  на новый трансформатор ТМГ 160/10 на КТП74 "Скважины.Площадка 4"</t>
  </si>
  <si>
    <t xml:space="preserve">Приложение №1 </t>
  </si>
  <si>
    <t>ГОРОДСКОЕ ПОСЕЛЕНИЕ "ГОРОД МАЛОЯРОСЛАВЕЦ"</t>
  </si>
  <si>
    <t>Капитальный ремонт котельной по ул.Подольских курсантов (2016г)</t>
  </si>
  <si>
    <t>от         15.02.19                        №149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</si>
</sst>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1" fontId="5" fillId="0" borderId="11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1" fontId="7" fillId="0" borderId="14" xfId="0" applyNumberFormat="1" applyFont="1" applyFill="1" applyBorder="1" applyAlignment="1">
      <alignment wrapText="1"/>
    </xf>
    <xf numFmtId="1" fontId="7" fillId="0" borderId="14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left" vertical="center" wrapText="1"/>
    </xf>
    <xf numFmtId="3" fontId="7" fillId="33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Fill="1" applyBorder="1" applyAlignment="1">
      <alignment wrapText="1"/>
    </xf>
    <xf numFmtId="3" fontId="8" fillId="0" borderId="14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14" xfId="0" applyNumberFormat="1" applyFont="1" applyBorder="1" applyAlignment="1">
      <alignment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left" wrapText="1"/>
    </xf>
    <xf numFmtId="1" fontId="8" fillId="0" borderId="14" xfId="0" applyNumberFormat="1" applyFont="1" applyFill="1" applyBorder="1" applyAlignment="1">
      <alignment wrapText="1"/>
    </xf>
    <xf numFmtId="1" fontId="7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vertical="center" wrapText="1"/>
    </xf>
    <xf numFmtId="1" fontId="7" fillId="0" borderId="16" xfId="0" applyNumberFormat="1" applyFont="1" applyFill="1" applyBorder="1" applyAlignment="1">
      <alignment vertical="center" wrapText="1"/>
    </xf>
    <xf numFmtId="169" fontId="7" fillId="0" borderId="13" xfId="0" applyNumberFormat="1" applyFont="1" applyFill="1" applyBorder="1" applyAlignment="1">
      <alignment horizontal="center" vertical="center"/>
    </xf>
    <xf numFmtId="169" fontId="7" fillId="0" borderId="18" xfId="0" applyNumberFormat="1" applyFont="1" applyFill="1" applyBorder="1" applyAlignment="1">
      <alignment horizontal="center" vertical="center"/>
    </xf>
    <xf numFmtId="169" fontId="7" fillId="0" borderId="16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wrapText="1"/>
    </xf>
    <xf numFmtId="1" fontId="7" fillId="0" borderId="2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1" fontId="7" fillId="0" borderId="21" xfId="0" applyNumberFormat="1" applyFont="1" applyFill="1" applyBorder="1" applyAlignment="1">
      <alignment horizontal="center" wrapText="1"/>
    </xf>
    <xf numFmtId="1" fontId="7" fillId="0" borderId="23" xfId="0" applyNumberFormat="1" applyFont="1" applyFill="1" applyBorder="1" applyAlignment="1">
      <alignment horizontal="center" wrapText="1"/>
    </xf>
    <xf numFmtId="1" fontId="7" fillId="0" borderId="2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S214"/>
  <sheetViews>
    <sheetView tabSelected="1" zoomScale="75" zoomScaleNormal="75" zoomScalePageLayoutView="0" workbookViewId="0" topLeftCell="A2">
      <selection activeCell="J5" sqref="J5:M5"/>
    </sheetView>
  </sheetViews>
  <sheetFormatPr defaultColWidth="9.00390625" defaultRowHeight="12.75"/>
  <cols>
    <col min="1" max="1" width="7.625" style="0" customWidth="1"/>
    <col min="2" max="2" width="143.125" style="0" customWidth="1"/>
    <col min="3" max="3" width="18.625" style="0" hidden="1" customWidth="1"/>
    <col min="4" max="4" width="12.00390625" style="0" customWidth="1"/>
    <col min="5" max="5" width="8.75390625" style="0" hidden="1" customWidth="1"/>
    <col min="6" max="6" width="11.00390625" style="0" hidden="1" customWidth="1"/>
    <col min="7" max="7" width="9.875" style="0" hidden="1" customWidth="1"/>
    <col min="8" max="8" width="9.75390625" style="0" hidden="1" customWidth="1"/>
    <col min="9" max="9" width="9.25390625" style="0" customWidth="1"/>
    <col min="10" max="10" width="9.125" style="0" customWidth="1"/>
    <col min="11" max="11" width="9.25390625" style="0" customWidth="1"/>
    <col min="12" max="12" width="8.75390625" style="0" customWidth="1"/>
    <col min="13" max="13" width="9.75390625" style="0" customWidth="1"/>
    <col min="14" max="16" width="9.25390625" style="0" bestFit="1" customWidth="1"/>
    <col min="18" max="19" width="15.625" style="0" customWidth="1"/>
    <col min="20" max="20" width="15.25390625" style="0" customWidth="1"/>
    <col min="22" max="22" width="14.375" style="0" bestFit="1" customWidth="1"/>
    <col min="23" max="24" width="10.375" style="0" bestFit="1" customWidth="1"/>
  </cols>
  <sheetData>
    <row r="1" ht="12.75" hidden="1"/>
    <row r="2" spans="1:13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 t="s">
        <v>193</v>
      </c>
      <c r="L2" s="28"/>
      <c r="M2" s="28"/>
    </row>
    <row r="3" spans="1:13" ht="15.75">
      <c r="A3" s="28"/>
      <c r="B3" s="28"/>
      <c r="C3" s="28"/>
      <c r="D3" s="28"/>
      <c r="E3" s="28"/>
      <c r="F3" s="28"/>
      <c r="G3" s="28"/>
      <c r="H3" s="28"/>
      <c r="I3" s="28"/>
      <c r="J3" s="81" t="s">
        <v>156</v>
      </c>
      <c r="K3" s="81"/>
      <c r="L3" s="81"/>
      <c r="M3" s="81"/>
    </row>
    <row r="4" spans="1:13" ht="15.75">
      <c r="A4" s="28"/>
      <c r="B4" s="28"/>
      <c r="C4" s="28"/>
      <c r="D4" s="28"/>
      <c r="E4" s="28"/>
      <c r="F4" s="28"/>
      <c r="G4" s="28"/>
      <c r="H4" s="28"/>
      <c r="I4" s="28"/>
      <c r="J4" s="81" t="s">
        <v>31</v>
      </c>
      <c r="K4" s="81"/>
      <c r="L4" s="81"/>
      <c r="M4" s="81"/>
    </row>
    <row r="5" spans="1:13" ht="15.75">
      <c r="A5" s="28"/>
      <c r="B5" s="28"/>
      <c r="C5" s="28"/>
      <c r="D5" s="28"/>
      <c r="E5" s="28"/>
      <c r="F5" s="28"/>
      <c r="G5" s="28"/>
      <c r="H5" s="28"/>
      <c r="I5" s="28"/>
      <c r="J5" s="81" t="s">
        <v>196</v>
      </c>
      <c r="K5" s="81"/>
      <c r="L5" s="81"/>
      <c r="M5" s="81"/>
    </row>
    <row r="6" spans="1:13" ht="17.25" customHeight="1">
      <c r="A6" s="28"/>
      <c r="B6" s="79" t="s">
        <v>21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15.75">
      <c r="A7" s="28"/>
      <c r="B7" s="79" t="s">
        <v>22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ht="15.75">
      <c r="A8" s="28"/>
      <c r="B8" s="79" t="s">
        <v>41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ht="15.75">
      <c r="A9" s="28"/>
      <c r="B9" s="79" t="s">
        <v>194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3" ht="15.75" hidden="1">
      <c r="A10" s="28"/>
      <c r="B10" s="28"/>
      <c r="C10" s="28"/>
      <c r="D10" s="29"/>
      <c r="E10" s="29"/>
      <c r="F10" s="29"/>
      <c r="G10" s="29"/>
      <c r="H10" s="29"/>
      <c r="I10" s="29"/>
      <c r="J10" s="29"/>
      <c r="K10" s="28"/>
      <c r="L10" s="28"/>
      <c r="M10" s="28"/>
    </row>
    <row r="11" spans="1:13" ht="15.75" hidden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5.75" hidden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29.25" customHeight="1" hidden="1">
      <c r="A13" s="30">
        <v>1</v>
      </c>
      <c r="B13" s="31" t="s">
        <v>2</v>
      </c>
      <c r="C13" s="31"/>
      <c r="D13" s="32" t="s">
        <v>36</v>
      </c>
      <c r="E13" s="33"/>
      <c r="F13" s="33"/>
      <c r="G13" s="33"/>
      <c r="H13" s="33"/>
      <c r="I13" s="33"/>
      <c r="J13" s="33"/>
      <c r="K13" s="33"/>
      <c r="L13" s="33"/>
      <c r="M13" s="33">
        <f>E13+F13+G13+H13+I13+J13+K13</f>
        <v>0</v>
      </c>
    </row>
    <row r="14" spans="1:13" ht="29.25" customHeight="1" hidden="1">
      <c r="A14" s="30">
        <v>2</v>
      </c>
      <c r="B14" s="31" t="s">
        <v>3</v>
      </c>
      <c r="C14" s="31"/>
      <c r="D14" s="32" t="s">
        <v>36</v>
      </c>
      <c r="E14" s="33"/>
      <c r="F14" s="33"/>
      <c r="G14" s="33"/>
      <c r="H14" s="33"/>
      <c r="I14" s="33"/>
      <c r="J14" s="33"/>
      <c r="K14" s="33"/>
      <c r="L14" s="33"/>
      <c r="M14" s="33">
        <f aca="true" t="shared" si="0" ref="M14:M44">E14+F14+G14+H14+I14+J14+K14</f>
        <v>0</v>
      </c>
    </row>
    <row r="15" spans="1:13" ht="45" customHeight="1" hidden="1">
      <c r="A15" s="30">
        <v>3</v>
      </c>
      <c r="B15" s="31" t="s">
        <v>4</v>
      </c>
      <c r="C15" s="31"/>
      <c r="D15" s="32" t="s">
        <v>36</v>
      </c>
      <c r="E15" s="33"/>
      <c r="F15" s="33"/>
      <c r="G15" s="33"/>
      <c r="H15" s="33"/>
      <c r="I15" s="33"/>
      <c r="J15" s="33"/>
      <c r="K15" s="33"/>
      <c r="L15" s="33"/>
      <c r="M15" s="33">
        <f t="shared" si="0"/>
        <v>0</v>
      </c>
    </row>
    <row r="16" spans="1:13" ht="42" customHeight="1" hidden="1">
      <c r="A16" s="30">
        <v>4</v>
      </c>
      <c r="B16" s="31" t="s">
        <v>5</v>
      </c>
      <c r="C16" s="31"/>
      <c r="D16" s="32" t="s">
        <v>36</v>
      </c>
      <c r="E16" s="33"/>
      <c r="F16" s="33"/>
      <c r="G16" s="33"/>
      <c r="H16" s="33"/>
      <c r="I16" s="33"/>
      <c r="J16" s="33"/>
      <c r="K16" s="33"/>
      <c r="L16" s="33"/>
      <c r="M16" s="33">
        <f t="shared" si="0"/>
        <v>0</v>
      </c>
    </row>
    <row r="17" spans="1:13" ht="24.75" customHeight="1" hidden="1">
      <c r="A17" s="30">
        <v>5</v>
      </c>
      <c r="B17" s="34" t="s">
        <v>6</v>
      </c>
      <c r="C17" s="34"/>
      <c r="D17" s="32" t="s">
        <v>36</v>
      </c>
      <c r="E17" s="33"/>
      <c r="F17" s="33"/>
      <c r="G17" s="33"/>
      <c r="H17" s="33"/>
      <c r="I17" s="33"/>
      <c r="J17" s="33"/>
      <c r="K17" s="33"/>
      <c r="L17" s="33"/>
      <c r="M17" s="33">
        <f t="shared" si="0"/>
        <v>0</v>
      </c>
    </row>
    <row r="18" spans="1:13" ht="30.75" customHeight="1" hidden="1">
      <c r="A18" s="30">
        <v>6</v>
      </c>
      <c r="B18" s="31" t="s">
        <v>7</v>
      </c>
      <c r="C18" s="31"/>
      <c r="D18" s="32" t="s">
        <v>36</v>
      </c>
      <c r="E18" s="33"/>
      <c r="F18" s="33"/>
      <c r="G18" s="33"/>
      <c r="H18" s="33"/>
      <c r="I18" s="33"/>
      <c r="J18" s="33"/>
      <c r="K18" s="33">
        <v>2500</v>
      </c>
      <c r="L18" s="33"/>
      <c r="M18" s="33">
        <f t="shared" si="0"/>
        <v>2500</v>
      </c>
    </row>
    <row r="19" spans="1:13" ht="25.5" customHeight="1" hidden="1">
      <c r="A19" s="30">
        <v>7</v>
      </c>
      <c r="B19" s="34" t="s">
        <v>8</v>
      </c>
      <c r="C19" s="34"/>
      <c r="D19" s="32" t="s">
        <v>36</v>
      </c>
      <c r="E19" s="33"/>
      <c r="F19" s="33"/>
      <c r="G19" s="33"/>
      <c r="H19" s="33"/>
      <c r="I19" s="33"/>
      <c r="J19" s="33"/>
      <c r="K19" s="33">
        <v>1000</v>
      </c>
      <c r="L19" s="33"/>
      <c r="M19" s="33">
        <f t="shared" si="0"/>
        <v>1000</v>
      </c>
    </row>
    <row r="20" spans="1:13" ht="51.75" customHeight="1">
      <c r="A20" s="30" t="s">
        <v>109</v>
      </c>
      <c r="B20" s="32" t="s">
        <v>110</v>
      </c>
      <c r="C20" s="32" t="s">
        <v>112</v>
      </c>
      <c r="D20" s="32" t="s">
        <v>111</v>
      </c>
      <c r="E20" s="33">
        <v>2014</v>
      </c>
      <c r="F20" s="33">
        <v>2015</v>
      </c>
      <c r="G20" s="33">
        <v>2016</v>
      </c>
      <c r="H20" s="33">
        <v>2017</v>
      </c>
      <c r="I20" s="33">
        <v>2018</v>
      </c>
      <c r="J20" s="33">
        <v>2019</v>
      </c>
      <c r="K20" s="33">
        <v>2020</v>
      </c>
      <c r="L20" s="33">
        <v>2021</v>
      </c>
      <c r="M20" s="33" t="s">
        <v>1</v>
      </c>
    </row>
    <row r="21" spans="1:13" ht="19.5" customHeight="1">
      <c r="A21" s="82" t="s">
        <v>114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</row>
    <row r="22" spans="1:13" ht="25.5" customHeight="1" hidden="1">
      <c r="A22" s="30" t="s">
        <v>113</v>
      </c>
      <c r="B22" s="34" t="s">
        <v>2</v>
      </c>
      <c r="C22" s="72" t="s">
        <v>115</v>
      </c>
      <c r="D22" s="32" t="s">
        <v>36</v>
      </c>
      <c r="E22" s="33"/>
      <c r="F22" s="33"/>
      <c r="G22" s="33"/>
      <c r="H22" s="33"/>
      <c r="I22" s="33"/>
      <c r="J22" s="33"/>
      <c r="K22" s="33"/>
      <c r="L22" s="33"/>
      <c r="M22" s="33">
        <v>0</v>
      </c>
    </row>
    <row r="23" spans="1:13" ht="38.25" customHeight="1" hidden="1">
      <c r="A23" s="30" t="s">
        <v>116</v>
      </c>
      <c r="B23" s="34" t="s">
        <v>3</v>
      </c>
      <c r="C23" s="85"/>
      <c r="D23" s="32" t="s">
        <v>36</v>
      </c>
      <c r="E23" s="33"/>
      <c r="F23" s="33"/>
      <c r="G23" s="33"/>
      <c r="H23" s="33"/>
      <c r="I23" s="33"/>
      <c r="J23" s="35"/>
      <c r="K23" s="33"/>
      <c r="L23" s="33"/>
      <c r="M23" s="33">
        <v>0</v>
      </c>
    </row>
    <row r="24" spans="1:13" ht="35.25" customHeight="1" hidden="1">
      <c r="A24" s="36" t="s">
        <v>117</v>
      </c>
      <c r="B24" s="34" t="s">
        <v>4</v>
      </c>
      <c r="C24" s="85"/>
      <c r="D24" s="32" t="s">
        <v>36</v>
      </c>
      <c r="E24" s="33"/>
      <c r="F24" s="33"/>
      <c r="G24" s="33"/>
      <c r="H24" s="33"/>
      <c r="I24" s="33"/>
      <c r="J24" s="35"/>
      <c r="K24" s="33"/>
      <c r="L24" s="33"/>
      <c r="M24" s="33">
        <v>0</v>
      </c>
    </row>
    <row r="25" spans="1:13" ht="37.5" customHeight="1" hidden="1">
      <c r="A25" s="30" t="s">
        <v>118</v>
      </c>
      <c r="B25" s="34" t="s">
        <v>5</v>
      </c>
      <c r="C25" s="85"/>
      <c r="D25" s="32" t="s">
        <v>36</v>
      </c>
      <c r="E25" s="33"/>
      <c r="F25" s="33"/>
      <c r="G25" s="33"/>
      <c r="H25" s="33"/>
      <c r="I25" s="33"/>
      <c r="J25" s="35"/>
      <c r="K25" s="33"/>
      <c r="L25" s="33"/>
      <c r="M25" s="33">
        <v>0</v>
      </c>
    </row>
    <row r="26" spans="1:13" ht="25.5" customHeight="1" hidden="1">
      <c r="A26" s="30" t="s">
        <v>119</v>
      </c>
      <c r="B26" s="34" t="s">
        <v>6</v>
      </c>
      <c r="C26" s="85"/>
      <c r="D26" s="32" t="s">
        <v>36</v>
      </c>
      <c r="E26" s="33"/>
      <c r="F26" s="33"/>
      <c r="G26" s="33"/>
      <c r="H26" s="33"/>
      <c r="I26" s="33"/>
      <c r="J26" s="35"/>
      <c r="K26" s="33"/>
      <c r="L26" s="33"/>
      <c r="M26" s="33">
        <v>0</v>
      </c>
    </row>
    <row r="27" spans="1:13" ht="27.75" customHeight="1" hidden="1">
      <c r="A27" s="36" t="s">
        <v>101</v>
      </c>
      <c r="B27" s="34" t="s">
        <v>7</v>
      </c>
      <c r="C27" s="85"/>
      <c r="D27" s="32" t="s">
        <v>36</v>
      </c>
      <c r="E27" s="33"/>
      <c r="F27" s="33"/>
      <c r="G27" s="33"/>
      <c r="H27" s="33"/>
      <c r="I27" s="33"/>
      <c r="J27" s="35"/>
      <c r="K27" s="33"/>
      <c r="L27" s="33"/>
      <c r="M27" s="33">
        <v>0</v>
      </c>
    </row>
    <row r="28" spans="1:13" ht="25.5" customHeight="1" hidden="1">
      <c r="A28" s="36" t="s">
        <v>102</v>
      </c>
      <c r="B28" s="34" t="s">
        <v>8</v>
      </c>
      <c r="C28" s="85"/>
      <c r="D28" s="32" t="s">
        <v>36</v>
      </c>
      <c r="E28" s="33"/>
      <c r="F28" s="33"/>
      <c r="G28" s="33"/>
      <c r="H28" s="33"/>
      <c r="I28" s="33"/>
      <c r="J28" s="35"/>
      <c r="K28" s="33"/>
      <c r="L28" s="33"/>
      <c r="M28" s="33">
        <v>0</v>
      </c>
    </row>
    <row r="29" spans="1:13" ht="30" customHeight="1" hidden="1">
      <c r="A29" s="36" t="s">
        <v>62</v>
      </c>
      <c r="B29" s="34" t="s">
        <v>45</v>
      </c>
      <c r="C29" s="85"/>
      <c r="D29" s="32" t="s">
        <v>36</v>
      </c>
      <c r="E29" s="33"/>
      <c r="F29" s="33"/>
      <c r="G29" s="33">
        <v>462</v>
      </c>
      <c r="H29" s="33"/>
      <c r="I29" s="33"/>
      <c r="J29" s="35"/>
      <c r="K29" s="33"/>
      <c r="L29" s="33"/>
      <c r="M29" s="33">
        <f t="shared" si="0"/>
        <v>462</v>
      </c>
    </row>
    <row r="30" spans="1:13" ht="31.5" hidden="1">
      <c r="A30" s="36" t="s">
        <v>63</v>
      </c>
      <c r="B30" s="34" t="s">
        <v>44</v>
      </c>
      <c r="C30" s="85"/>
      <c r="D30" s="32" t="s">
        <v>36</v>
      </c>
      <c r="E30" s="37"/>
      <c r="F30" s="37"/>
      <c r="G30" s="37">
        <v>401</v>
      </c>
      <c r="H30" s="37"/>
      <c r="I30" s="37"/>
      <c r="J30" s="38"/>
      <c r="K30" s="37"/>
      <c r="L30" s="37"/>
      <c r="M30" s="37">
        <f t="shared" si="0"/>
        <v>401</v>
      </c>
    </row>
    <row r="31" spans="1:123" ht="25.5" customHeight="1" hidden="1">
      <c r="A31" s="36"/>
      <c r="B31" s="39" t="s">
        <v>33</v>
      </c>
      <c r="C31" s="85"/>
      <c r="D31" s="40" t="s">
        <v>36</v>
      </c>
      <c r="E31" s="41" t="s">
        <v>46</v>
      </c>
      <c r="F31" s="41"/>
      <c r="G31" s="41"/>
      <c r="H31" s="41"/>
      <c r="I31" s="41"/>
      <c r="J31" s="42"/>
      <c r="K31" s="41"/>
      <c r="L31" s="41"/>
      <c r="M31" s="41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7"/>
    </row>
    <row r="32" spans="1:123" ht="31.5" hidden="1">
      <c r="A32" s="36" t="s">
        <v>64</v>
      </c>
      <c r="B32" s="34" t="s">
        <v>129</v>
      </c>
      <c r="C32" s="85"/>
      <c r="D32" s="32" t="s">
        <v>36</v>
      </c>
      <c r="E32" s="33"/>
      <c r="F32" s="33"/>
      <c r="G32" s="33">
        <v>70</v>
      </c>
      <c r="H32" s="33"/>
      <c r="I32" s="33"/>
      <c r="J32" s="35"/>
      <c r="K32" s="33"/>
      <c r="L32" s="33"/>
      <c r="M32" s="33">
        <v>70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</row>
    <row r="33" spans="1:13" ht="31.5" hidden="1">
      <c r="A33" s="36" t="s">
        <v>65</v>
      </c>
      <c r="B33" s="43" t="s">
        <v>43</v>
      </c>
      <c r="C33" s="85"/>
      <c r="D33" s="44" t="s">
        <v>36</v>
      </c>
      <c r="E33" s="45"/>
      <c r="F33" s="45"/>
      <c r="G33" s="45">
        <v>290</v>
      </c>
      <c r="H33" s="45"/>
      <c r="I33" s="45"/>
      <c r="J33" s="46"/>
      <c r="K33" s="45"/>
      <c r="L33" s="45"/>
      <c r="M33" s="45">
        <f t="shared" si="0"/>
        <v>290</v>
      </c>
    </row>
    <row r="34" spans="1:13" ht="45" customHeight="1" hidden="1">
      <c r="A34" s="47" t="s">
        <v>66</v>
      </c>
      <c r="B34" s="43" t="s">
        <v>53</v>
      </c>
      <c r="C34" s="85"/>
      <c r="D34" s="44" t="s">
        <v>36</v>
      </c>
      <c r="E34" s="45"/>
      <c r="F34" s="45"/>
      <c r="G34" s="45"/>
      <c r="H34" s="45"/>
      <c r="I34" s="45"/>
      <c r="J34" s="46"/>
      <c r="K34" s="45"/>
      <c r="L34" s="45"/>
      <c r="M34" s="45">
        <f t="shared" si="0"/>
        <v>0</v>
      </c>
    </row>
    <row r="35" spans="1:13" ht="25.5" customHeight="1" hidden="1">
      <c r="A35" s="47" t="s">
        <v>67</v>
      </c>
      <c r="B35" s="43" t="s">
        <v>57</v>
      </c>
      <c r="C35" s="85"/>
      <c r="D35" s="44" t="s">
        <v>36</v>
      </c>
      <c r="E35" s="45"/>
      <c r="F35" s="45"/>
      <c r="G35" s="45"/>
      <c r="H35" s="45"/>
      <c r="I35" s="45"/>
      <c r="J35" s="46"/>
      <c r="K35" s="45"/>
      <c r="L35" s="45"/>
      <c r="M35" s="45">
        <f t="shared" si="0"/>
        <v>0</v>
      </c>
    </row>
    <row r="36" spans="1:13" ht="30" customHeight="1" hidden="1">
      <c r="A36" s="47" t="s">
        <v>68</v>
      </c>
      <c r="B36" s="43" t="s">
        <v>58</v>
      </c>
      <c r="C36" s="85"/>
      <c r="D36" s="44" t="s">
        <v>36</v>
      </c>
      <c r="E36" s="45"/>
      <c r="F36" s="45"/>
      <c r="G36" s="45"/>
      <c r="H36" s="45"/>
      <c r="I36" s="45"/>
      <c r="J36" s="46"/>
      <c r="K36" s="45"/>
      <c r="L36" s="45"/>
      <c r="M36" s="45">
        <f t="shared" si="0"/>
        <v>0</v>
      </c>
    </row>
    <row r="37" spans="1:13" ht="30" customHeight="1" hidden="1">
      <c r="A37" s="47" t="s">
        <v>69</v>
      </c>
      <c r="B37" s="43" t="s">
        <v>56</v>
      </c>
      <c r="C37" s="85"/>
      <c r="D37" s="44" t="s">
        <v>36</v>
      </c>
      <c r="E37" s="45"/>
      <c r="F37" s="45"/>
      <c r="G37" s="45"/>
      <c r="H37" s="45"/>
      <c r="I37" s="45"/>
      <c r="J37" s="46"/>
      <c r="K37" s="45"/>
      <c r="L37" s="45"/>
      <c r="M37" s="45">
        <f t="shared" si="0"/>
        <v>0</v>
      </c>
    </row>
    <row r="38" spans="1:14" ht="21.75" customHeight="1">
      <c r="A38" s="47" t="s">
        <v>66</v>
      </c>
      <c r="B38" s="43" t="s">
        <v>53</v>
      </c>
      <c r="C38" s="85"/>
      <c r="D38" s="72" t="s">
        <v>36</v>
      </c>
      <c r="E38" s="45"/>
      <c r="F38" s="45"/>
      <c r="G38" s="45"/>
      <c r="H38" s="45"/>
      <c r="I38" s="45">
        <v>62</v>
      </c>
      <c r="J38" s="45"/>
      <c r="K38" s="45"/>
      <c r="L38" s="45"/>
      <c r="M38" s="45">
        <f>E38+F38+G38+H38+I38+J38+K38</f>
        <v>62</v>
      </c>
      <c r="N38" s="11"/>
    </row>
    <row r="39" spans="1:14" ht="19.5" customHeight="1" hidden="1">
      <c r="A39" s="47" t="s">
        <v>67</v>
      </c>
      <c r="B39" s="43" t="s">
        <v>100</v>
      </c>
      <c r="C39" s="85"/>
      <c r="D39" s="73"/>
      <c r="E39" s="45"/>
      <c r="F39" s="45"/>
      <c r="G39" s="45"/>
      <c r="H39" s="45"/>
      <c r="I39" s="45"/>
      <c r="J39" s="45"/>
      <c r="K39" s="45"/>
      <c r="L39" s="45"/>
      <c r="M39" s="45">
        <v>0</v>
      </c>
      <c r="N39" s="11"/>
    </row>
    <row r="40" spans="1:14" ht="21" customHeight="1" hidden="1">
      <c r="A40" s="47" t="s">
        <v>68</v>
      </c>
      <c r="B40" s="43" t="s">
        <v>103</v>
      </c>
      <c r="C40" s="85"/>
      <c r="D40" s="73"/>
      <c r="E40" s="45"/>
      <c r="F40" s="45"/>
      <c r="G40" s="45"/>
      <c r="H40" s="45"/>
      <c r="I40" s="45"/>
      <c r="J40" s="45"/>
      <c r="K40" s="45"/>
      <c r="L40" s="45"/>
      <c r="M40" s="45">
        <v>0</v>
      </c>
      <c r="N40" s="11"/>
    </row>
    <row r="41" spans="1:14" ht="24.75" customHeight="1" hidden="1">
      <c r="A41" s="47" t="s">
        <v>69</v>
      </c>
      <c r="B41" s="43" t="s">
        <v>104</v>
      </c>
      <c r="C41" s="85"/>
      <c r="D41" s="73"/>
      <c r="E41" s="45"/>
      <c r="F41" s="45"/>
      <c r="G41" s="45"/>
      <c r="H41" s="45"/>
      <c r="I41" s="45"/>
      <c r="J41" s="45"/>
      <c r="K41" s="45"/>
      <c r="L41" s="45"/>
      <c r="M41" s="45">
        <v>0</v>
      </c>
      <c r="N41" s="11"/>
    </row>
    <row r="42" spans="1:14" ht="24.75" customHeight="1" hidden="1">
      <c r="A42" s="47" t="s">
        <v>70</v>
      </c>
      <c r="B42" s="43" t="s">
        <v>73</v>
      </c>
      <c r="C42" s="85"/>
      <c r="D42" s="73"/>
      <c r="E42" s="45"/>
      <c r="F42" s="45"/>
      <c r="G42" s="45"/>
      <c r="H42" s="45">
        <v>154</v>
      </c>
      <c r="I42" s="45"/>
      <c r="J42" s="45"/>
      <c r="K42" s="45"/>
      <c r="L42" s="45"/>
      <c r="M42" s="45">
        <f t="shared" si="0"/>
        <v>154</v>
      </c>
      <c r="N42" s="11"/>
    </row>
    <row r="43" spans="1:14" ht="25.5" customHeight="1" hidden="1">
      <c r="A43" s="47" t="s">
        <v>71</v>
      </c>
      <c r="B43" s="43" t="s">
        <v>59</v>
      </c>
      <c r="C43" s="85"/>
      <c r="D43" s="73"/>
      <c r="E43" s="45"/>
      <c r="F43" s="45"/>
      <c r="G43" s="45"/>
      <c r="H43" s="45">
        <v>20</v>
      </c>
      <c r="I43" s="45"/>
      <c r="J43" s="45"/>
      <c r="K43" s="45"/>
      <c r="L43" s="45"/>
      <c r="M43" s="45">
        <f t="shared" si="0"/>
        <v>20</v>
      </c>
      <c r="N43" s="11"/>
    </row>
    <row r="44" spans="1:14" ht="15.75" customHeight="1">
      <c r="A44" s="47" t="s">
        <v>72</v>
      </c>
      <c r="B44" s="43" t="s">
        <v>74</v>
      </c>
      <c r="C44" s="85"/>
      <c r="D44" s="73"/>
      <c r="E44" s="45"/>
      <c r="F44" s="45"/>
      <c r="G44" s="45"/>
      <c r="H44" s="45">
        <v>250</v>
      </c>
      <c r="I44" s="45">
        <v>200</v>
      </c>
      <c r="J44" s="45"/>
      <c r="K44" s="45"/>
      <c r="L44" s="45"/>
      <c r="M44" s="45">
        <f t="shared" si="0"/>
        <v>450</v>
      </c>
      <c r="N44" s="11"/>
    </row>
    <row r="45" spans="1:14" ht="15" customHeight="1">
      <c r="A45" s="47" t="s">
        <v>185</v>
      </c>
      <c r="B45" s="43" t="s">
        <v>188</v>
      </c>
      <c r="C45" s="85"/>
      <c r="D45" s="73"/>
      <c r="E45" s="45"/>
      <c r="F45" s="45"/>
      <c r="G45" s="45"/>
      <c r="H45" s="45"/>
      <c r="I45" s="45"/>
      <c r="J45" s="45">
        <v>200</v>
      </c>
      <c r="K45" s="45"/>
      <c r="L45" s="45"/>
      <c r="M45" s="45">
        <f>SUM(I45:L45)</f>
        <v>200</v>
      </c>
      <c r="N45" s="11"/>
    </row>
    <row r="46" spans="1:14" ht="26.25" customHeight="1">
      <c r="A46" s="47" t="s">
        <v>189</v>
      </c>
      <c r="B46" s="43" t="s">
        <v>190</v>
      </c>
      <c r="C46" s="85"/>
      <c r="D46" s="73"/>
      <c r="E46" s="45"/>
      <c r="F46" s="45"/>
      <c r="G46" s="45"/>
      <c r="H46" s="45"/>
      <c r="I46" s="45"/>
      <c r="J46" s="45"/>
      <c r="K46" s="45">
        <v>200</v>
      </c>
      <c r="L46" s="45"/>
      <c r="M46" s="45">
        <f>SUM(I46:L46)</f>
        <v>200</v>
      </c>
      <c r="N46" s="11"/>
    </row>
    <row r="47" spans="1:14" ht="17.25" customHeight="1">
      <c r="A47" s="47" t="s">
        <v>191</v>
      </c>
      <c r="B47" s="43" t="s">
        <v>192</v>
      </c>
      <c r="C47" s="85"/>
      <c r="D47" s="73"/>
      <c r="E47" s="45"/>
      <c r="F47" s="45"/>
      <c r="G47" s="45"/>
      <c r="H47" s="45"/>
      <c r="I47" s="45"/>
      <c r="J47" s="45"/>
      <c r="K47" s="45"/>
      <c r="L47" s="45">
        <v>200</v>
      </c>
      <c r="M47" s="45">
        <f>SUM(I47:L47)</f>
        <v>200</v>
      </c>
      <c r="N47" s="11"/>
    </row>
    <row r="48" spans="1:15" ht="18" customHeight="1">
      <c r="A48" s="47"/>
      <c r="B48" s="48" t="s">
        <v>37</v>
      </c>
      <c r="C48" s="86"/>
      <c r="D48" s="74"/>
      <c r="E48" s="49">
        <f>E13+E14+E15+E16+E17+E18+E19</f>
        <v>0</v>
      </c>
      <c r="F48" s="49">
        <f>F13+F14+F15+F16+F17+F18+F19</f>
        <v>0</v>
      </c>
      <c r="G48" s="49">
        <f>G29+G30+G32+G33</f>
        <v>1223</v>
      </c>
      <c r="H48" s="49">
        <f>H34+H35+H42+H43+H44</f>
        <v>424</v>
      </c>
      <c r="I48" s="49">
        <f>I38+I44</f>
        <v>262</v>
      </c>
      <c r="J48" s="49">
        <f>J22+J23+J24+J25+J26+J27+J28+J29+J30+J32+J33+J38+J39+J40+J41+J42+J43+J44+J45+J46+J47</f>
        <v>200</v>
      </c>
      <c r="K48" s="49">
        <f>K22+K23+K24+K25+K26+K27+K28+K29+K30+K32+K33+K38+K39+K40+K41+K42+K43+K44+K45+K46+K47</f>
        <v>200</v>
      </c>
      <c r="L48" s="49">
        <f>L22+L23+L24+L25+L26+L27+L28+L29+L30+L32+L33+L38+L39+L40+L41+L42+L43+L44+L45+L46+L47</f>
        <v>200</v>
      </c>
      <c r="M48" s="49">
        <f>M22+M23+M24+M25+M26+M27+M28+M29+M30+M32+M33+M38+M39+M40+M41+M42+M43+M44+M45+M46+M47</f>
        <v>2509</v>
      </c>
      <c r="N48" s="3"/>
      <c r="O48" s="1"/>
    </row>
    <row r="49" spans="1:13" ht="24" customHeight="1">
      <c r="A49" s="50"/>
      <c r="B49" s="80" t="s">
        <v>120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0" spans="1:13" ht="48" customHeight="1">
      <c r="A50" s="51"/>
      <c r="B50" s="52" t="s">
        <v>38</v>
      </c>
      <c r="C50" s="32" t="s">
        <v>112</v>
      </c>
      <c r="D50" s="32" t="s">
        <v>39</v>
      </c>
      <c r="E50" s="53">
        <v>2014</v>
      </c>
      <c r="F50" s="53">
        <v>2015</v>
      </c>
      <c r="G50" s="53">
        <v>2016</v>
      </c>
      <c r="H50" s="53">
        <v>2017</v>
      </c>
      <c r="I50" s="53">
        <v>2018</v>
      </c>
      <c r="J50" s="53">
        <v>2019</v>
      </c>
      <c r="K50" s="53">
        <v>2020</v>
      </c>
      <c r="L50" s="53">
        <v>2021</v>
      </c>
      <c r="M50" s="53" t="s">
        <v>1</v>
      </c>
    </row>
    <row r="51" spans="1:13" ht="31.5" hidden="1">
      <c r="A51" s="36" t="s">
        <v>75</v>
      </c>
      <c r="B51" s="31" t="s">
        <v>40</v>
      </c>
      <c r="C51" s="31"/>
      <c r="D51" s="32" t="s">
        <v>36</v>
      </c>
      <c r="E51" s="33">
        <v>4588</v>
      </c>
      <c r="F51" s="33"/>
      <c r="G51" s="33">
        <v>1367</v>
      </c>
      <c r="H51" s="33"/>
      <c r="I51" s="33"/>
      <c r="J51" s="33"/>
      <c r="K51" s="33"/>
      <c r="L51" s="33"/>
      <c r="M51" s="33">
        <f>E51+F51+G51+H51+I51+J51+K51</f>
        <v>5955</v>
      </c>
    </row>
    <row r="52" spans="1:13" ht="24" customHeight="1" hidden="1">
      <c r="A52" s="54" t="s">
        <v>76</v>
      </c>
      <c r="B52" s="39" t="s">
        <v>9</v>
      </c>
      <c r="C52" s="39"/>
      <c r="D52" s="32" t="s">
        <v>36</v>
      </c>
      <c r="E52" s="33"/>
      <c r="F52" s="33"/>
      <c r="G52" s="33"/>
      <c r="H52" s="33"/>
      <c r="I52" s="33"/>
      <c r="J52" s="33"/>
      <c r="K52" s="33"/>
      <c r="L52" s="33"/>
      <c r="M52" s="33">
        <f>E52+F52+G52+H52+I52+J52+K52</f>
        <v>0</v>
      </c>
    </row>
    <row r="53" spans="1:13" ht="27.75" customHeight="1" hidden="1">
      <c r="A53" s="55" t="s">
        <v>121</v>
      </c>
      <c r="B53" s="39" t="s">
        <v>40</v>
      </c>
      <c r="C53" s="87" t="s">
        <v>115</v>
      </c>
      <c r="D53" s="32" t="s">
        <v>36</v>
      </c>
      <c r="E53" s="33">
        <v>4588</v>
      </c>
      <c r="F53" s="33"/>
      <c r="G53" s="33">
        <v>1367</v>
      </c>
      <c r="H53" s="33"/>
      <c r="I53" s="33"/>
      <c r="J53" s="33"/>
      <c r="K53" s="33"/>
      <c r="L53" s="33"/>
      <c r="M53" s="33">
        <f>E53+F53+G53+H53+I53+J53+K53+L53</f>
        <v>5955</v>
      </c>
    </row>
    <row r="54" spans="1:13" ht="24" customHeight="1" hidden="1">
      <c r="A54" s="55" t="s">
        <v>76</v>
      </c>
      <c r="B54" s="39" t="s">
        <v>122</v>
      </c>
      <c r="C54" s="88"/>
      <c r="D54" s="32" t="s">
        <v>36</v>
      </c>
      <c r="E54" s="33"/>
      <c r="F54" s="33"/>
      <c r="G54" s="33"/>
      <c r="H54" s="33"/>
      <c r="I54" s="33"/>
      <c r="J54" s="33"/>
      <c r="K54" s="33"/>
      <c r="L54" s="33"/>
      <c r="M54" s="33">
        <f aca="true" t="shared" si="1" ref="M54:M117">E54+F54+G54+H54+I54+J54+K54+L54</f>
        <v>0</v>
      </c>
    </row>
    <row r="55" spans="1:13" ht="30" customHeight="1" hidden="1">
      <c r="A55" s="77" t="s">
        <v>77</v>
      </c>
      <c r="B55" s="56" t="s">
        <v>25</v>
      </c>
      <c r="C55" s="88"/>
      <c r="D55" s="32" t="s">
        <v>36</v>
      </c>
      <c r="E55" s="33">
        <v>10505</v>
      </c>
      <c r="F55" s="33">
        <v>13600</v>
      </c>
      <c r="G55" s="33">
        <v>4938</v>
      </c>
      <c r="H55" s="33"/>
      <c r="I55" s="33"/>
      <c r="J55" s="33"/>
      <c r="K55" s="33"/>
      <c r="L55" s="33"/>
      <c r="M55" s="33">
        <f t="shared" si="1"/>
        <v>29043</v>
      </c>
    </row>
    <row r="56" spans="1:13" ht="46.5" customHeight="1" hidden="1">
      <c r="A56" s="78"/>
      <c r="B56" s="56" t="s">
        <v>42</v>
      </c>
      <c r="C56" s="88"/>
      <c r="D56" s="58" t="s">
        <v>18</v>
      </c>
      <c r="E56" s="33"/>
      <c r="F56" s="33">
        <v>20007</v>
      </c>
      <c r="G56" s="33">
        <v>10800</v>
      </c>
      <c r="H56" s="33">
        <v>5377</v>
      </c>
      <c r="I56" s="33"/>
      <c r="J56" s="33"/>
      <c r="K56" s="33"/>
      <c r="L56" s="33"/>
      <c r="M56" s="33">
        <f t="shared" si="1"/>
        <v>36184</v>
      </c>
    </row>
    <row r="57" spans="1:13" ht="33.75" customHeight="1" hidden="1">
      <c r="A57" s="59" t="s">
        <v>75</v>
      </c>
      <c r="B57" s="43" t="s">
        <v>34</v>
      </c>
      <c r="C57" s="88"/>
      <c r="D57" s="32" t="s">
        <v>36</v>
      </c>
      <c r="E57" s="33"/>
      <c r="F57" s="33"/>
      <c r="G57" s="33"/>
      <c r="H57" s="33"/>
      <c r="I57" s="33"/>
      <c r="J57" s="33"/>
      <c r="K57" s="33"/>
      <c r="L57" s="33"/>
      <c r="M57" s="33">
        <f t="shared" si="1"/>
        <v>0</v>
      </c>
    </row>
    <row r="58" spans="1:13" ht="30" customHeight="1" hidden="1">
      <c r="A58" s="59" t="s">
        <v>75</v>
      </c>
      <c r="B58" s="34" t="s">
        <v>10</v>
      </c>
      <c r="C58" s="88"/>
      <c r="D58" s="32" t="s">
        <v>36</v>
      </c>
      <c r="E58" s="33"/>
      <c r="F58" s="33"/>
      <c r="G58" s="33"/>
      <c r="H58" s="33"/>
      <c r="I58" s="33"/>
      <c r="J58" s="33"/>
      <c r="K58" s="33"/>
      <c r="L58" s="33"/>
      <c r="M58" s="33">
        <f t="shared" si="1"/>
        <v>0</v>
      </c>
    </row>
    <row r="59" spans="1:13" ht="30" customHeight="1" hidden="1">
      <c r="A59" s="59" t="s">
        <v>75</v>
      </c>
      <c r="B59" s="34" t="s">
        <v>11</v>
      </c>
      <c r="C59" s="88"/>
      <c r="D59" s="32" t="s">
        <v>36</v>
      </c>
      <c r="E59" s="33"/>
      <c r="F59" s="33"/>
      <c r="G59" s="33"/>
      <c r="H59" s="33"/>
      <c r="I59" s="33"/>
      <c r="J59" s="33"/>
      <c r="K59" s="33"/>
      <c r="L59" s="33"/>
      <c r="M59" s="33">
        <f t="shared" si="1"/>
        <v>0</v>
      </c>
    </row>
    <row r="60" spans="1:13" ht="30" customHeight="1" hidden="1">
      <c r="A60" s="55" t="s">
        <v>123</v>
      </c>
      <c r="B60" s="39" t="s">
        <v>34</v>
      </c>
      <c r="C60" s="88"/>
      <c r="D60" s="32" t="s">
        <v>36</v>
      </c>
      <c r="E60" s="33"/>
      <c r="F60" s="33"/>
      <c r="G60" s="33"/>
      <c r="H60" s="33"/>
      <c r="I60" s="33"/>
      <c r="J60" s="33"/>
      <c r="K60" s="33"/>
      <c r="L60" s="33"/>
      <c r="M60" s="33">
        <f t="shared" si="1"/>
        <v>0</v>
      </c>
    </row>
    <row r="61" spans="1:13" ht="30" customHeight="1" hidden="1">
      <c r="A61" s="55" t="s">
        <v>124</v>
      </c>
      <c r="B61" s="39" t="s">
        <v>125</v>
      </c>
      <c r="C61" s="88"/>
      <c r="D61" s="32" t="s">
        <v>36</v>
      </c>
      <c r="E61" s="33"/>
      <c r="F61" s="33"/>
      <c r="G61" s="33"/>
      <c r="H61" s="33"/>
      <c r="I61" s="33"/>
      <c r="J61" s="33"/>
      <c r="K61" s="33"/>
      <c r="L61" s="33"/>
      <c r="M61" s="33">
        <f t="shared" si="1"/>
        <v>0</v>
      </c>
    </row>
    <row r="62" spans="1:13" ht="30" customHeight="1" hidden="1">
      <c r="A62" s="55" t="s">
        <v>126</v>
      </c>
      <c r="B62" s="39" t="s">
        <v>154</v>
      </c>
      <c r="C62" s="88"/>
      <c r="D62" s="32" t="s">
        <v>36</v>
      </c>
      <c r="E62" s="33"/>
      <c r="F62" s="33"/>
      <c r="G62" s="33"/>
      <c r="H62" s="33"/>
      <c r="I62" s="33"/>
      <c r="J62" s="33"/>
      <c r="K62" s="33"/>
      <c r="L62" s="33"/>
      <c r="M62" s="33">
        <f t="shared" si="1"/>
        <v>0</v>
      </c>
    </row>
    <row r="63" spans="1:13" ht="31.5" hidden="1">
      <c r="A63" s="77" t="s">
        <v>78</v>
      </c>
      <c r="B63" s="75" t="s">
        <v>128</v>
      </c>
      <c r="C63" s="88"/>
      <c r="D63" s="32" t="s">
        <v>36</v>
      </c>
      <c r="E63" s="33"/>
      <c r="F63" s="33"/>
      <c r="G63" s="33">
        <v>345</v>
      </c>
      <c r="H63" s="33"/>
      <c r="I63" s="33"/>
      <c r="J63" s="33"/>
      <c r="K63" s="33"/>
      <c r="L63" s="33"/>
      <c r="M63" s="33">
        <f t="shared" si="1"/>
        <v>345</v>
      </c>
    </row>
    <row r="64" spans="1:13" ht="31.5" hidden="1">
      <c r="A64" s="78"/>
      <c r="B64" s="76"/>
      <c r="C64" s="88"/>
      <c r="D64" s="58" t="s">
        <v>18</v>
      </c>
      <c r="E64" s="33"/>
      <c r="F64" s="33"/>
      <c r="G64" s="33"/>
      <c r="H64" s="33">
        <v>3104</v>
      </c>
      <c r="I64" s="33"/>
      <c r="J64" s="33"/>
      <c r="K64" s="33"/>
      <c r="L64" s="33"/>
      <c r="M64" s="33">
        <f t="shared" si="1"/>
        <v>3104</v>
      </c>
    </row>
    <row r="65" spans="1:13" ht="24.75" customHeight="1" hidden="1">
      <c r="A65" s="59" t="s">
        <v>75</v>
      </c>
      <c r="B65" s="34" t="s">
        <v>12</v>
      </c>
      <c r="C65" s="88"/>
      <c r="D65" s="32" t="s">
        <v>36</v>
      </c>
      <c r="E65" s="33"/>
      <c r="F65" s="33"/>
      <c r="G65" s="33"/>
      <c r="H65" s="33"/>
      <c r="I65" s="33"/>
      <c r="J65" s="33"/>
      <c r="K65" s="33"/>
      <c r="L65" s="33"/>
      <c r="M65" s="33">
        <f t="shared" si="1"/>
        <v>0</v>
      </c>
    </row>
    <row r="66" spans="1:13" ht="24.75" customHeight="1" hidden="1">
      <c r="A66" s="55" t="s">
        <v>105</v>
      </c>
      <c r="B66" s="39" t="s">
        <v>12</v>
      </c>
      <c r="C66" s="88"/>
      <c r="D66" s="32" t="s">
        <v>36</v>
      </c>
      <c r="E66" s="33"/>
      <c r="F66" s="33"/>
      <c r="G66" s="33"/>
      <c r="H66" s="33"/>
      <c r="I66" s="33"/>
      <c r="J66" s="33"/>
      <c r="K66" s="33"/>
      <c r="L66" s="33"/>
      <c r="M66" s="33">
        <f t="shared" si="1"/>
        <v>0</v>
      </c>
    </row>
    <row r="67" spans="1:13" ht="24.75" customHeight="1" hidden="1">
      <c r="A67" s="55"/>
      <c r="B67" s="39"/>
      <c r="C67" s="88"/>
      <c r="D67" s="32"/>
      <c r="E67" s="33"/>
      <c r="F67" s="33"/>
      <c r="G67" s="33"/>
      <c r="H67" s="33"/>
      <c r="I67" s="33"/>
      <c r="J67" s="33"/>
      <c r="K67" s="33"/>
      <c r="L67" s="33"/>
      <c r="M67" s="33">
        <f t="shared" si="1"/>
        <v>0</v>
      </c>
    </row>
    <row r="68" spans="1:13" ht="30" customHeight="1" hidden="1">
      <c r="A68" s="77" t="s">
        <v>79</v>
      </c>
      <c r="B68" s="75" t="s">
        <v>49</v>
      </c>
      <c r="C68" s="88"/>
      <c r="D68" s="32" t="s">
        <v>36</v>
      </c>
      <c r="E68" s="33"/>
      <c r="F68" s="33"/>
      <c r="G68" s="33">
        <v>27</v>
      </c>
      <c r="H68" s="33"/>
      <c r="I68" s="33"/>
      <c r="J68" s="33"/>
      <c r="K68" s="33"/>
      <c r="L68" s="33"/>
      <c r="M68" s="33">
        <f t="shared" si="1"/>
        <v>27</v>
      </c>
    </row>
    <row r="69" spans="1:13" ht="27.75" customHeight="1" hidden="1">
      <c r="A69" s="78"/>
      <c r="B69" s="76"/>
      <c r="C69" s="88"/>
      <c r="D69" s="58" t="s">
        <v>18</v>
      </c>
      <c r="E69" s="33"/>
      <c r="F69" s="33"/>
      <c r="G69" s="33"/>
      <c r="H69" s="33">
        <v>243</v>
      </c>
      <c r="I69" s="33"/>
      <c r="J69" s="33"/>
      <c r="K69" s="33"/>
      <c r="L69" s="33"/>
      <c r="M69" s="33">
        <f t="shared" si="1"/>
        <v>243</v>
      </c>
    </row>
    <row r="70" spans="1:13" ht="23.25" customHeight="1" hidden="1">
      <c r="A70" s="59" t="s">
        <v>75</v>
      </c>
      <c r="B70" s="34" t="s">
        <v>13</v>
      </c>
      <c r="C70" s="88"/>
      <c r="D70" s="32" t="s">
        <v>36</v>
      </c>
      <c r="E70" s="33"/>
      <c r="F70" s="33"/>
      <c r="G70" s="33"/>
      <c r="H70" s="33"/>
      <c r="I70" s="33"/>
      <c r="J70" s="33"/>
      <c r="K70" s="33"/>
      <c r="L70" s="33"/>
      <c r="M70" s="33">
        <f t="shared" si="1"/>
        <v>0</v>
      </c>
    </row>
    <row r="71" spans="1:13" ht="27" customHeight="1" hidden="1">
      <c r="A71" s="55" t="s">
        <v>127</v>
      </c>
      <c r="B71" s="39" t="s">
        <v>13</v>
      </c>
      <c r="C71" s="88"/>
      <c r="D71" s="32" t="s">
        <v>36</v>
      </c>
      <c r="E71" s="33"/>
      <c r="F71" s="33"/>
      <c r="G71" s="33"/>
      <c r="H71" s="33"/>
      <c r="I71" s="33"/>
      <c r="J71" s="33"/>
      <c r="K71" s="33"/>
      <c r="L71" s="33"/>
      <c r="M71" s="33">
        <f t="shared" si="1"/>
        <v>0</v>
      </c>
    </row>
    <row r="72" spans="1:13" ht="25.5" customHeight="1" hidden="1">
      <c r="A72" s="77" t="s">
        <v>80</v>
      </c>
      <c r="B72" s="75" t="s">
        <v>195</v>
      </c>
      <c r="C72" s="88"/>
      <c r="D72" s="32" t="s">
        <v>36</v>
      </c>
      <c r="E72" s="33"/>
      <c r="F72" s="33"/>
      <c r="G72" s="33">
        <v>152</v>
      </c>
      <c r="H72" s="33"/>
      <c r="I72" s="33"/>
      <c r="J72" s="33"/>
      <c r="K72" s="33"/>
      <c r="L72" s="33"/>
      <c r="M72" s="33">
        <f t="shared" si="1"/>
        <v>152</v>
      </c>
    </row>
    <row r="73" spans="1:13" ht="29.25" customHeight="1" hidden="1">
      <c r="A73" s="78"/>
      <c r="B73" s="76"/>
      <c r="C73" s="88"/>
      <c r="D73" s="32" t="s">
        <v>18</v>
      </c>
      <c r="E73" s="33"/>
      <c r="F73" s="33"/>
      <c r="G73" s="33"/>
      <c r="H73" s="33">
        <v>1366</v>
      </c>
      <c r="I73" s="33"/>
      <c r="J73" s="33"/>
      <c r="K73" s="33"/>
      <c r="L73" s="33"/>
      <c r="M73" s="33">
        <f t="shared" si="1"/>
        <v>1366</v>
      </c>
    </row>
    <row r="74" spans="1:13" ht="30" customHeight="1" hidden="1">
      <c r="A74" s="59" t="s">
        <v>75</v>
      </c>
      <c r="B74" s="34" t="s">
        <v>35</v>
      </c>
      <c r="C74" s="88"/>
      <c r="D74" s="32" t="s">
        <v>36</v>
      </c>
      <c r="E74" s="33"/>
      <c r="F74" s="33"/>
      <c r="G74" s="33"/>
      <c r="H74" s="33"/>
      <c r="I74" s="33"/>
      <c r="J74" s="33"/>
      <c r="K74" s="33"/>
      <c r="L74" s="33"/>
      <c r="M74" s="33">
        <f t="shared" si="1"/>
        <v>0</v>
      </c>
    </row>
    <row r="75" spans="1:13" ht="24" customHeight="1" hidden="1">
      <c r="A75" s="59" t="s">
        <v>75</v>
      </c>
      <c r="B75" s="34" t="s">
        <v>14</v>
      </c>
      <c r="C75" s="88"/>
      <c r="D75" s="32" t="s">
        <v>36</v>
      </c>
      <c r="E75" s="33"/>
      <c r="F75" s="33"/>
      <c r="G75" s="33"/>
      <c r="H75" s="33"/>
      <c r="I75" s="33"/>
      <c r="J75" s="33"/>
      <c r="K75" s="33"/>
      <c r="L75" s="33"/>
      <c r="M75" s="33">
        <f t="shared" si="1"/>
        <v>0</v>
      </c>
    </row>
    <row r="76" spans="1:13" ht="30" customHeight="1" hidden="1">
      <c r="A76" s="59" t="s">
        <v>75</v>
      </c>
      <c r="B76" s="34" t="s">
        <v>15</v>
      </c>
      <c r="C76" s="88"/>
      <c r="D76" s="32" t="s">
        <v>36</v>
      </c>
      <c r="E76" s="33"/>
      <c r="F76" s="33"/>
      <c r="G76" s="33"/>
      <c r="H76" s="33"/>
      <c r="I76" s="33"/>
      <c r="J76" s="33"/>
      <c r="K76" s="33"/>
      <c r="L76" s="33"/>
      <c r="M76" s="33">
        <f t="shared" si="1"/>
        <v>0</v>
      </c>
    </row>
    <row r="77" spans="1:13" ht="30" customHeight="1" hidden="1">
      <c r="A77" s="59" t="s">
        <v>75</v>
      </c>
      <c r="B77" s="34" t="s">
        <v>16</v>
      </c>
      <c r="C77" s="88"/>
      <c r="D77" s="32" t="s">
        <v>36</v>
      </c>
      <c r="E77" s="33"/>
      <c r="F77" s="33"/>
      <c r="G77" s="33"/>
      <c r="H77" s="33"/>
      <c r="I77" s="33"/>
      <c r="J77" s="33"/>
      <c r="K77" s="33"/>
      <c r="L77" s="33"/>
      <c r="M77" s="33">
        <f t="shared" si="1"/>
        <v>0</v>
      </c>
    </row>
    <row r="78" spans="1:13" ht="24.75" customHeight="1" hidden="1">
      <c r="A78" s="59" t="s">
        <v>75</v>
      </c>
      <c r="B78" s="34" t="s">
        <v>17</v>
      </c>
      <c r="C78" s="88"/>
      <c r="D78" s="32" t="s">
        <v>36</v>
      </c>
      <c r="E78" s="33"/>
      <c r="F78" s="33"/>
      <c r="G78" s="33"/>
      <c r="H78" s="33"/>
      <c r="I78" s="33"/>
      <c r="J78" s="33"/>
      <c r="K78" s="33"/>
      <c r="L78" s="33"/>
      <c r="M78" s="33">
        <f t="shared" si="1"/>
        <v>0</v>
      </c>
    </row>
    <row r="79" spans="1:13" ht="24.75" customHeight="1" hidden="1">
      <c r="A79" s="59" t="s">
        <v>147</v>
      </c>
      <c r="B79" s="34" t="s">
        <v>35</v>
      </c>
      <c r="C79" s="88"/>
      <c r="D79" s="32" t="s">
        <v>36</v>
      </c>
      <c r="E79" s="33"/>
      <c r="F79" s="33"/>
      <c r="G79" s="33"/>
      <c r="H79" s="33"/>
      <c r="I79" s="33"/>
      <c r="J79" s="33"/>
      <c r="K79" s="33"/>
      <c r="L79" s="33"/>
      <c r="M79" s="33">
        <f t="shared" si="1"/>
        <v>0</v>
      </c>
    </row>
    <row r="80" spans="1:13" ht="24.75" customHeight="1" hidden="1">
      <c r="A80" s="59" t="s">
        <v>148</v>
      </c>
      <c r="B80" s="34" t="s">
        <v>14</v>
      </c>
      <c r="C80" s="88"/>
      <c r="D80" s="32" t="s">
        <v>36</v>
      </c>
      <c r="E80" s="33"/>
      <c r="F80" s="33"/>
      <c r="G80" s="33"/>
      <c r="H80" s="33"/>
      <c r="I80" s="33"/>
      <c r="J80" s="33"/>
      <c r="K80" s="33"/>
      <c r="L80" s="33"/>
      <c r="M80" s="33">
        <f t="shared" si="1"/>
        <v>0</v>
      </c>
    </row>
    <row r="81" spans="1:13" ht="33.75" customHeight="1" hidden="1">
      <c r="A81" s="59" t="s">
        <v>149</v>
      </c>
      <c r="B81" s="34" t="s">
        <v>15</v>
      </c>
      <c r="C81" s="88"/>
      <c r="D81" s="32" t="s">
        <v>36</v>
      </c>
      <c r="E81" s="33"/>
      <c r="F81" s="33"/>
      <c r="G81" s="33"/>
      <c r="H81" s="33"/>
      <c r="I81" s="33"/>
      <c r="J81" s="33"/>
      <c r="K81" s="33"/>
      <c r="L81" s="33"/>
      <c r="M81" s="33">
        <f t="shared" si="1"/>
        <v>0</v>
      </c>
    </row>
    <row r="82" spans="1:13" ht="24.75" customHeight="1" hidden="1">
      <c r="A82" s="59" t="s">
        <v>150</v>
      </c>
      <c r="B82" s="34" t="s">
        <v>16</v>
      </c>
      <c r="C82" s="88"/>
      <c r="D82" s="32" t="s">
        <v>36</v>
      </c>
      <c r="E82" s="33"/>
      <c r="F82" s="33"/>
      <c r="G82" s="33"/>
      <c r="H82" s="33"/>
      <c r="I82" s="33"/>
      <c r="J82" s="33"/>
      <c r="K82" s="33"/>
      <c r="L82" s="33"/>
      <c r="M82" s="33">
        <f t="shared" si="1"/>
        <v>0</v>
      </c>
    </row>
    <row r="83" spans="1:13" ht="24.75" customHeight="1" hidden="1">
      <c r="A83" s="59" t="s">
        <v>106</v>
      </c>
      <c r="B83" s="34" t="s">
        <v>17</v>
      </c>
      <c r="C83" s="88"/>
      <c r="D83" s="32" t="s">
        <v>36</v>
      </c>
      <c r="E83" s="33"/>
      <c r="F83" s="33"/>
      <c r="G83" s="33"/>
      <c r="H83" s="33"/>
      <c r="I83" s="33"/>
      <c r="J83" s="33"/>
      <c r="K83" s="33"/>
      <c r="L83" s="33"/>
      <c r="M83" s="33">
        <f t="shared" si="1"/>
        <v>0</v>
      </c>
    </row>
    <row r="84" spans="1:13" ht="27.75" customHeight="1" hidden="1">
      <c r="A84" s="59" t="s">
        <v>81</v>
      </c>
      <c r="B84" s="34" t="s">
        <v>24</v>
      </c>
      <c r="C84" s="88"/>
      <c r="D84" s="32" t="s">
        <v>36</v>
      </c>
      <c r="E84" s="33"/>
      <c r="F84" s="33">
        <v>3121</v>
      </c>
      <c r="G84" s="33"/>
      <c r="H84" s="33"/>
      <c r="I84" s="33"/>
      <c r="J84" s="33"/>
      <c r="K84" s="33"/>
      <c r="L84" s="33"/>
      <c r="M84" s="33">
        <f t="shared" si="1"/>
        <v>3121</v>
      </c>
    </row>
    <row r="85" spans="1:13" ht="31.5" hidden="1">
      <c r="A85" s="59" t="s">
        <v>82</v>
      </c>
      <c r="B85" s="34" t="s">
        <v>23</v>
      </c>
      <c r="C85" s="88"/>
      <c r="D85" s="32" t="s">
        <v>36</v>
      </c>
      <c r="E85" s="33"/>
      <c r="F85" s="33">
        <v>5</v>
      </c>
      <c r="G85" s="33"/>
      <c r="H85" s="33"/>
      <c r="I85" s="33"/>
      <c r="J85" s="33"/>
      <c r="K85" s="33"/>
      <c r="L85" s="33"/>
      <c r="M85" s="33">
        <f t="shared" si="1"/>
        <v>5</v>
      </c>
    </row>
    <row r="86" spans="1:13" ht="51.75" customHeight="1" hidden="1" thickBot="1">
      <c r="A86" s="59" t="s">
        <v>75</v>
      </c>
      <c r="B86" s="60" t="s">
        <v>26</v>
      </c>
      <c r="C86" s="88"/>
      <c r="D86" s="26" t="s">
        <v>36</v>
      </c>
      <c r="E86" s="37"/>
      <c r="F86" s="37"/>
      <c r="G86" s="61">
        <v>360</v>
      </c>
      <c r="H86" s="37"/>
      <c r="I86" s="37"/>
      <c r="J86" s="37"/>
      <c r="K86" s="37"/>
      <c r="L86" s="37"/>
      <c r="M86" s="33">
        <f t="shared" si="1"/>
        <v>360</v>
      </c>
    </row>
    <row r="87" spans="1:13" ht="30.75" customHeight="1" hidden="1">
      <c r="A87" s="59" t="s">
        <v>75</v>
      </c>
      <c r="B87" s="34" t="s">
        <v>27</v>
      </c>
      <c r="C87" s="88"/>
      <c r="D87" s="32" t="s">
        <v>36</v>
      </c>
      <c r="E87" s="33"/>
      <c r="F87" s="33"/>
      <c r="G87" s="33"/>
      <c r="H87" s="33"/>
      <c r="I87" s="33"/>
      <c r="J87" s="33"/>
      <c r="K87" s="33"/>
      <c r="L87" s="33"/>
      <c r="M87" s="33">
        <f t="shared" si="1"/>
        <v>0</v>
      </c>
    </row>
    <row r="88" spans="1:13" ht="12.75" customHeight="1" hidden="1">
      <c r="A88" s="59" t="s">
        <v>75</v>
      </c>
      <c r="B88" s="34"/>
      <c r="C88" s="88"/>
      <c r="D88" s="32" t="s">
        <v>36</v>
      </c>
      <c r="E88" s="33"/>
      <c r="F88" s="33"/>
      <c r="G88" s="33"/>
      <c r="H88" s="33"/>
      <c r="I88" s="33"/>
      <c r="J88" s="33"/>
      <c r="K88" s="33"/>
      <c r="L88" s="33"/>
      <c r="M88" s="33">
        <f t="shared" si="1"/>
        <v>0</v>
      </c>
    </row>
    <row r="89" spans="1:13" ht="44.25" customHeight="1" hidden="1">
      <c r="A89" s="59" t="s">
        <v>75</v>
      </c>
      <c r="B89" s="34" t="s">
        <v>28</v>
      </c>
      <c r="C89" s="88"/>
      <c r="D89" s="32" t="s">
        <v>36</v>
      </c>
      <c r="E89" s="33"/>
      <c r="F89" s="33"/>
      <c r="G89" s="33"/>
      <c r="H89" s="33"/>
      <c r="I89" s="33"/>
      <c r="J89" s="33"/>
      <c r="K89" s="33"/>
      <c r="L89" s="33"/>
      <c r="M89" s="33">
        <f t="shared" si="1"/>
        <v>0</v>
      </c>
    </row>
    <row r="90" spans="1:13" ht="29.25" customHeight="1" hidden="1">
      <c r="A90" s="59" t="s">
        <v>151</v>
      </c>
      <c r="B90" s="34" t="s">
        <v>27</v>
      </c>
      <c r="C90" s="88"/>
      <c r="D90" s="32" t="s">
        <v>36</v>
      </c>
      <c r="E90" s="33"/>
      <c r="F90" s="33"/>
      <c r="G90" s="33"/>
      <c r="H90" s="33"/>
      <c r="I90" s="33"/>
      <c r="J90" s="33"/>
      <c r="K90" s="33"/>
      <c r="L90" s="33"/>
      <c r="M90" s="33">
        <f t="shared" si="1"/>
        <v>0</v>
      </c>
    </row>
    <row r="91" spans="1:13" ht="46.5" customHeight="1" hidden="1">
      <c r="A91" s="59" t="s">
        <v>152</v>
      </c>
      <c r="B91" s="34" t="s">
        <v>28</v>
      </c>
      <c r="C91" s="88"/>
      <c r="D91" s="32" t="s">
        <v>36</v>
      </c>
      <c r="E91" s="33"/>
      <c r="F91" s="33"/>
      <c r="G91" s="33"/>
      <c r="H91" s="33"/>
      <c r="I91" s="33"/>
      <c r="J91" s="33"/>
      <c r="K91" s="33"/>
      <c r="L91" s="33"/>
      <c r="M91" s="33">
        <f t="shared" si="1"/>
        <v>0</v>
      </c>
    </row>
    <row r="92" spans="1:13" ht="29.25" customHeight="1" hidden="1">
      <c r="A92" s="59" t="s">
        <v>83</v>
      </c>
      <c r="B92" s="34" t="s">
        <v>29</v>
      </c>
      <c r="C92" s="88"/>
      <c r="D92" s="32" t="s">
        <v>36</v>
      </c>
      <c r="E92" s="33"/>
      <c r="F92" s="33"/>
      <c r="G92" s="33">
        <v>700</v>
      </c>
      <c r="H92" s="33"/>
      <c r="I92" s="33"/>
      <c r="J92" s="33"/>
      <c r="K92" s="33"/>
      <c r="L92" s="33"/>
      <c r="M92" s="33">
        <f t="shared" si="1"/>
        <v>700</v>
      </c>
    </row>
    <row r="93" spans="1:13" ht="29.25" customHeight="1" hidden="1">
      <c r="A93" s="59" t="s">
        <v>84</v>
      </c>
      <c r="B93" s="34" t="s">
        <v>30</v>
      </c>
      <c r="C93" s="88"/>
      <c r="D93" s="32" t="s">
        <v>36</v>
      </c>
      <c r="E93" s="33"/>
      <c r="F93" s="33"/>
      <c r="G93" s="33">
        <v>300</v>
      </c>
      <c r="H93" s="33"/>
      <c r="I93" s="33"/>
      <c r="J93" s="33"/>
      <c r="K93" s="33"/>
      <c r="L93" s="33"/>
      <c r="M93" s="33">
        <f t="shared" si="1"/>
        <v>300</v>
      </c>
    </row>
    <row r="94" spans="1:13" ht="15" customHeight="1" hidden="1">
      <c r="A94" s="59" t="s">
        <v>75</v>
      </c>
      <c r="B94" s="43"/>
      <c r="C94" s="88"/>
      <c r="D94" s="44"/>
      <c r="E94" s="45"/>
      <c r="F94" s="45"/>
      <c r="G94" s="45"/>
      <c r="H94" s="45"/>
      <c r="I94" s="45"/>
      <c r="J94" s="45"/>
      <c r="K94" s="45"/>
      <c r="L94" s="45"/>
      <c r="M94" s="33">
        <f t="shared" si="1"/>
        <v>0</v>
      </c>
    </row>
    <row r="95" spans="1:13" ht="15" customHeight="1" hidden="1">
      <c r="A95" s="59" t="s">
        <v>75</v>
      </c>
      <c r="B95" s="34"/>
      <c r="C95" s="88"/>
      <c r="D95" s="32"/>
      <c r="E95" s="33"/>
      <c r="F95" s="33"/>
      <c r="G95" s="33"/>
      <c r="H95" s="33"/>
      <c r="I95" s="33"/>
      <c r="J95" s="33"/>
      <c r="K95" s="33"/>
      <c r="L95" s="33"/>
      <c r="M95" s="33">
        <f t="shared" si="1"/>
        <v>0</v>
      </c>
    </row>
    <row r="96" spans="1:13" ht="15" customHeight="1" hidden="1">
      <c r="A96" s="59" t="s">
        <v>75</v>
      </c>
      <c r="B96" s="34"/>
      <c r="C96" s="88"/>
      <c r="D96" s="32"/>
      <c r="E96" s="33"/>
      <c r="F96" s="33"/>
      <c r="G96" s="33"/>
      <c r="H96" s="33"/>
      <c r="I96" s="33"/>
      <c r="J96" s="33"/>
      <c r="K96" s="33"/>
      <c r="L96" s="33"/>
      <c r="M96" s="33">
        <f t="shared" si="1"/>
        <v>0</v>
      </c>
    </row>
    <row r="97" spans="1:13" ht="15" customHeight="1" hidden="1">
      <c r="A97" s="59" t="s">
        <v>75</v>
      </c>
      <c r="B97" s="34"/>
      <c r="C97" s="88"/>
      <c r="D97" s="32"/>
      <c r="E97" s="33"/>
      <c r="F97" s="33"/>
      <c r="G97" s="33"/>
      <c r="H97" s="33"/>
      <c r="I97" s="33"/>
      <c r="J97" s="33"/>
      <c r="K97" s="33"/>
      <c r="L97" s="33"/>
      <c r="M97" s="33">
        <f t="shared" si="1"/>
        <v>0</v>
      </c>
    </row>
    <row r="98" spans="1:13" ht="33" customHeight="1" hidden="1">
      <c r="A98" s="59" t="s">
        <v>75</v>
      </c>
      <c r="B98" s="34"/>
      <c r="C98" s="88"/>
      <c r="D98" s="32" t="s">
        <v>0</v>
      </c>
      <c r="E98" s="33"/>
      <c r="F98" s="33"/>
      <c r="G98" s="33">
        <v>3930</v>
      </c>
      <c r="H98" s="33"/>
      <c r="I98" s="33"/>
      <c r="J98" s="33"/>
      <c r="K98" s="33"/>
      <c r="L98" s="33"/>
      <c r="M98" s="33">
        <f t="shared" si="1"/>
        <v>3930</v>
      </c>
    </row>
    <row r="99" spans="1:13" ht="78" customHeight="1" hidden="1">
      <c r="A99" s="59" t="s">
        <v>85</v>
      </c>
      <c r="B99" s="34" t="s">
        <v>52</v>
      </c>
      <c r="C99" s="88"/>
      <c r="D99" s="32" t="s">
        <v>36</v>
      </c>
      <c r="E99" s="33"/>
      <c r="F99" s="33"/>
      <c r="G99" s="33">
        <v>98</v>
      </c>
      <c r="H99" s="33"/>
      <c r="I99" s="33"/>
      <c r="J99" s="33"/>
      <c r="K99" s="33"/>
      <c r="L99" s="33"/>
      <c r="M99" s="33">
        <f t="shared" si="1"/>
        <v>98</v>
      </c>
    </row>
    <row r="100" spans="1:13" ht="24" customHeight="1" hidden="1">
      <c r="A100" s="77" t="s">
        <v>86</v>
      </c>
      <c r="B100" s="75" t="s">
        <v>50</v>
      </c>
      <c r="C100" s="88"/>
      <c r="D100" s="32" t="s">
        <v>36</v>
      </c>
      <c r="E100" s="33"/>
      <c r="F100" s="33"/>
      <c r="G100" s="33">
        <v>182</v>
      </c>
      <c r="H100" s="33"/>
      <c r="I100" s="33"/>
      <c r="J100" s="33"/>
      <c r="K100" s="33"/>
      <c r="L100" s="33"/>
      <c r="M100" s="33">
        <f t="shared" si="1"/>
        <v>182</v>
      </c>
    </row>
    <row r="101" spans="1:13" ht="27.75" customHeight="1" hidden="1">
      <c r="A101" s="78"/>
      <c r="B101" s="76"/>
      <c r="C101" s="88"/>
      <c r="D101" s="32" t="s">
        <v>18</v>
      </c>
      <c r="E101" s="33"/>
      <c r="F101" s="33"/>
      <c r="G101" s="33"/>
      <c r="H101" s="33">
        <v>1643</v>
      </c>
      <c r="I101" s="33"/>
      <c r="J101" s="33"/>
      <c r="K101" s="33"/>
      <c r="L101" s="33"/>
      <c r="M101" s="33">
        <f t="shared" si="1"/>
        <v>1643</v>
      </c>
    </row>
    <row r="102" spans="1:13" ht="27.75" customHeight="1" hidden="1">
      <c r="A102" s="59" t="s">
        <v>87</v>
      </c>
      <c r="B102" s="43" t="s">
        <v>134</v>
      </c>
      <c r="C102" s="88"/>
      <c r="D102" s="32" t="s">
        <v>36</v>
      </c>
      <c r="E102" s="33"/>
      <c r="F102" s="33"/>
      <c r="G102" s="33">
        <v>35</v>
      </c>
      <c r="H102" s="33"/>
      <c r="I102" s="33"/>
      <c r="J102" s="33"/>
      <c r="K102" s="33"/>
      <c r="L102" s="33"/>
      <c r="M102" s="33">
        <f t="shared" si="1"/>
        <v>35</v>
      </c>
    </row>
    <row r="103" spans="1:14" ht="28.5" customHeight="1" hidden="1">
      <c r="A103" s="59" t="s">
        <v>75</v>
      </c>
      <c r="B103" s="43" t="s">
        <v>48</v>
      </c>
      <c r="C103" s="88"/>
      <c r="D103" s="32" t="s">
        <v>36</v>
      </c>
      <c r="E103" s="33"/>
      <c r="F103" s="33"/>
      <c r="G103" s="33">
        <v>35</v>
      </c>
      <c r="H103" s="33"/>
      <c r="I103" s="33"/>
      <c r="J103" s="33"/>
      <c r="K103" s="33"/>
      <c r="L103" s="33"/>
      <c r="M103" s="33">
        <f t="shared" si="1"/>
        <v>35</v>
      </c>
      <c r="N103" s="5"/>
    </row>
    <row r="104" spans="1:13" ht="88.5" customHeight="1" hidden="1">
      <c r="A104" s="59" t="s">
        <v>75</v>
      </c>
      <c r="B104" s="34"/>
      <c r="C104" s="88"/>
      <c r="D104" s="32"/>
      <c r="E104" s="33"/>
      <c r="F104" s="33"/>
      <c r="G104" s="33"/>
      <c r="H104" s="33"/>
      <c r="I104" s="33"/>
      <c r="J104" s="33"/>
      <c r="K104" s="33"/>
      <c r="L104" s="33"/>
      <c r="M104" s="33">
        <f t="shared" si="1"/>
        <v>0</v>
      </c>
    </row>
    <row r="105" spans="1:13" ht="88.5" customHeight="1" hidden="1">
      <c r="A105" s="59" t="s">
        <v>75</v>
      </c>
      <c r="B105" s="34"/>
      <c r="C105" s="88"/>
      <c r="D105" s="32"/>
      <c r="E105" s="33"/>
      <c r="F105" s="33"/>
      <c r="G105" s="33"/>
      <c r="H105" s="33"/>
      <c r="I105" s="33"/>
      <c r="J105" s="33"/>
      <c r="K105" s="33"/>
      <c r="L105" s="33"/>
      <c r="M105" s="33">
        <f t="shared" si="1"/>
        <v>0</v>
      </c>
    </row>
    <row r="106" spans="1:13" ht="25.5" customHeight="1" hidden="1">
      <c r="A106" s="59" t="s">
        <v>75</v>
      </c>
      <c r="B106" s="75" t="s">
        <v>133</v>
      </c>
      <c r="C106" s="88"/>
      <c r="D106" s="32" t="s">
        <v>36</v>
      </c>
      <c r="E106" s="33"/>
      <c r="F106" s="33"/>
      <c r="G106" s="33"/>
      <c r="H106" s="33"/>
      <c r="I106" s="33"/>
      <c r="J106" s="33"/>
      <c r="K106" s="33"/>
      <c r="L106" s="33"/>
      <c r="M106" s="33">
        <f t="shared" si="1"/>
        <v>0</v>
      </c>
    </row>
    <row r="107" spans="1:13" ht="25.5" customHeight="1" hidden="1">
      <c r="A107" s="59" t="s">
        <v>75</v>
      </c>
      <c r="B107" s="76"/>
      <c r="C107" s="88"/>
      <c r="D107" s="32" t="s">
        <v>18</v>
      </c>
      <c r="E107" s="33"/>
      <c r="F107" s="33"/>
      <c r="G107" s="33"/>
      <c r="H107" s="33"/>
      <c r="I107" s="33"/>
      <c r="J107" s="33"/>
      <c r="K107" s="33"/>
      <c r="L107" s="33"/>
      <c r="M107" s="33">
        <f t="shared" si="1"/>
        <v>0</v>
      </c>
    </row>
    <row r="108" spans="1:13" ht="30" customHeight="1" hidden="1">
      <c r="A108" s="59" t="s">
        <v>153</v>
      </c>
      <c r="B108" s="43" t="s">
        <v>133</v>
      </c>
      <c r="C108" s="88"/>
      <c r="D108" s="32" t="s">
        <v>36</v>
      </c>
      <c r="E108" s="33"/>
      <c r="F108" s="33"/>
      <c r="G108" s="33"/>
      <c r="H108" s="33"/>
      <c r="I108" s="33"/>
      <c r="J108" s="33"/>
      <c r="K108" s="33"/>
      <c r="L108" s="33"/>
      <c r="M108" s="33">
        <f t="shared" si="1"/>
        <v>0</v>
      </c>
    </row>
    <row r="109" spans="1:13" ht="24.75" customHeight="1" hidden="1">
      <c r="A109" s="59" t="s">
        <v>88</v>
      </c>
      <c r="B109" s="43" t="s">
        <v>131</v>
      </c>
      <c r="C109" s="88"/>
      <c r="D109" s="32" t="s">
        <v>36</v>
      </c>
      <c r="E109" s="33"/>
      <c r="F109" s="33"/>
      <c r="G109" s="33">
        <v>177</v>
      </c>
      <c r="H109" s="33"/>
      <c r="I109" s="33"/>
      <c r="J109" s="33"/>
      <c r="K109" s="33"/>
      <c r="L109" s="33"/>
      <c r="M109" s="33">
        <f t="shared" si="1"/>
        <v>177</v>
      </c>
    </row>
    <row r="110" spans="1:13" ht="24.75" customHeight="1" hidden="1">
      <c r="A110" s="59" t="s">
        <v>89</v>
      </c>
      <c r="B110" s="43" t="s">
        <v>130</v>
      </c>
      <c r="C110" s="88"/>
      <c r="D110" s="32" t="s">
        <v>36</v>
      </c>
      <c r="E110" s="33"/>
      <c r="F110" s="33"/>
      <c r="G110" s="33">
        <v>248</v>
      </c>
      <c r="H110" s="33"/>
      <c r="I110" s="33"/>
      <c r="J110" s="33"/>
      <c r="K110" s="33"/>
      <c r="L110" s="33"/>
      <c r="M110" s="33">
        <f t="shared" si="1"/>
        <v>248</v>
      </c>
    </row>
    <row r="111" spans="1:13" ht="27.75" customHeight="1" hidden="1">
      <c r="A111" s="59" t="s">
        <v>90</v>
      </c>
      <c r="B111" s="43" t="s">
        <v>132</v>
      </c>
      <c r="C111" s="88"/>
      <c r="D111" s="32" t="s">
        <v>36</v>
      </c>
      <c r="E111" s="33"/>
      <c r="F111" s="33"/>
      <c r="G111" s="33">
        <v>252</v>
      </c>
      <c r="H111" s="33"/>
      <c r="I111" s="33"/>
      <c r="J111" s="33"/>
      <c r="K111" s="33"/>
      <c r="L111" s="33"/>
      <c r="M111" s="33">
        <f t="shared" si="1"/>
        <v>252</v>
      </c>
    </row>
    <row r="112" spans="1:13" ht="24" customHeight="1" hidden="1">
      <c r="A112" s="77" t="s">
        <v>91</v>
      </c>
      <c r="B112" s="75" t="s">
        <v>61</v>
      </c>
      <c r="C112" s="88"/>
      <c r="D112" s="32" t="s">
        <v>36</v>
      </c>
      <c r="E112" s="33"/>
      <c r="F112" s="33"/>
      <c r="G112" s="33">
        <v>80</v>
      </c>
      <c r="H112" s="33"/>
      <c r="I112" s="33"/>
      <c r="J112" s="33"/>
      <c r="K112" s="33"/>
      <c r="L112" s="33"/>
      <c r="M112" s="33">
        <f t="shared" si="1"/>
        <v>80</v>
      </c>
    </row>
    <row r="113" spans="1:13" ht="27" customHeight="1" hidden="1">
      <c r="A113" s="78"/>
      <c r="B113" s="76"/>
      <c r="C113" s="88"/>
      <c r="D113" s="32" t="s">
        <v>18</v>
      </c>
      <c r="E113" s="33"/>
      <c r="F113" s="33"/>
      <c r="G113" s="33"/>
      <c r="H113" s="33">
        <v>722</v>
      </c>
      <c r="I113" s="33"/>
      <c r="J113" s="33"/>
      <c r="K113" s="33"/>
      <c r="L113" s="33"/>
      <c r="M113" s="33">
        <f t="shared" si="1"/>
        <v>722</v>
      </c>
    </row>
    <row r="114" spans="1:13" ht="80.25" customHeight="1" hidden="1">
      <c r="A114" s="59" t="s">
        <v>92</v>
      </c>
      <c r="B114" s="34" t="s">
        <v>51</v>
      </c>
      <c r="C114" s="88"/>
      <c r="D114" s="32" t="s">
        <v>36</v>
      </c>
      <c r="E114" s="33"/>
      <c r="F114" s="33"/>
      <c r="G114" s="33">
        <v>248</v>
      </c>
      <c r="H114" s="33"/>
      <c r="I114" s="33"/>
      <c r="J114" s="33"/>
      <c r="K114" s="33"/>
      <c r="L114" s="33"/>
      <c r="M114" s="33">
        <f t="shared" si="1"/>
        <v>248</v>
      </c>
    </row>
    <row r="115" spans="1:13" ht="27.75" customHeight="1" hidden="1">
      <c r="A115" s="59" t="s">
        <v>93</v>
      </c>
      <c r="B115" s="43" t="s">
        <v>47</v>
      </c>
      <c r="C115" s="88"/>
      <c r="D115" s="32" t="s">
        <v>36</v>
      </c>
      <c r="E115" s="33"/>
      <c r="F115" s="33"/>
      <c r="G115" s="33">
        <v>43</v>
      </c>
      <c r="H115" s="33"/>
      <c r="I115" s="33"/>
      <c r="J115" s="33"/>
      <c r="K115" s="33"/>
      <c r="L115" s="33"/>
      <c r="M115" s="33">
        <f t="shared" si="1"/>
        <v>43</v>
      </c>
    </row>
    <row r="116" spans="1:13" ht="27.75" customHeight="1" hidden="1">
      <c r="A116" s="59" t="s">
        <v>75</v>
      </c>
      <c r="B116" s="43" t="s">
        <v>48</v>
      </c>
      <c r="C116" s="88"/>
      <c r="D116" s="32" t="s">
        <v>36</v>
      </c>
      <c r="E116" s="33"/>
      <c r="F116" s="33"/>
      <c r="G116" s="33">
        <v>35</v>
      </c>
      <c r="H116" s="33"/>
      <c r="I116" s="33"/>
      <c r="J116" s="33"/>
      <c r="K116" s="33"/>
      <c r="L116" s="33"/>
      <c r="M116" s="33">
        <f t="shared" si="1"/>
        <v>35</v>
      </c>
    </row>
    <row r="117" spans="1:13" ht="27.75" customHeight="1" hidden="1">
      <c r="A117" s="59" t="s">
        <v>94</v>
      </c>
      <c r="B117" s="43" t="s">
        <v>54</v>
      </c>
      <c r="C117" s="88"/>
      <c r="D117" s="32" t="s">
        <v>36</v>
      </c>
      <c r="E117" s="33"/>
      <c r="F117" s="33"/>
      <c r="G117" s="33"/>
      <c r="H117" s="33">
        <v>0</v>
      </c>
      <c r="I117" s="33"/>
      <c r="J117" s="33"/>
      <c r="K117" s="33"/>
      <c r="L117" s="33"/>
      <c r="M117" s="33">
        <f t="shared" si="1"/>
        <v>0</v>
      </c>
    </row>
    <row r="118" spans="1:13" ht="27.75" customHeight="1" hidden="1">
      <c r="A118" s="59" t="s">
        <v>75</v>
      </c>
      <c r="B118" s="43"/>
      <c r="C118" s="88"/>
      <c r="D118" s="32" t="s">
        <v>36</v>
      </c>
      <c r="E118" s="33"/>
      <c r="F118" s="33"/>
      <c r="G118" s="33"/>
      <c r="H118" s="33"/>
      <c r="I118" s="33"/>
      <c r="J118" s="33"/>
      <c r="K118" s="33"/>
      <c r="L118" s="33"/>
      <c r="M118" s="33">
        <f aca="true" t="shared" si="2" ref="M118:M179">E118+F118+G118+H118+I118+J118+K118+L118</f>
        <v>0</v>
      </c>
    </row>
    <row r="119" spans="1:13" ht="27.75" customHeight="1" hidden="1">
      <c r="A119" s="59" t="s">
        <v>75</v>
      </c>
      <c r="B119" s="43"/>
      <c r="C119" s="88"/>
      <c r="D119" s="32" t="s">
        <v>36</v>
      </c>
      <c r="E119" s="33"/>
      <c r="F119" s="33"/>
      <c r="G119" s="33"/>
      <c r="H119" s="33"/>
      <c r="I119" s="33"/>
      <c r="J119" s="33"/>
      <c r="K119" s="33"/>
      <c r="L119" s="33"/>
      <c r="M119" s="33">
        <f t="shared" si="2"/>
        <v>0</v>
      </c>
    </row>
    <row r="120" spans="1:13" ht="27.75" customHeight="1" hidden="1">
      <c r="A120" s="59" t="s">
        <v>75</v>
      </c>
      <c r="B120" s="43" t="s">
        <v>60</v>
      </c>
      <c r="C120" s="88"/>
      <c r="D120" s="32" t="s">
        <v>36</v>
      </c>
      <c r="E120" s="33"/>
      <c r="F120" s="33"/>
      <c r="G120" s="33"/>
      <c r="H120" s="33"/>
      <c r="I120" s="33"/>
      <c r="J120" s="33"/>
      <c r="K120" s="33"/>
      <c r="L120" s="33"/>
      <c r="M120" s="33">
        <f t="shared" si="2"/>
        <v>0</v>
      </c>
    </row>
    <row r="121" spans="1:13" ht="27.75" customHeight="1" hidden="1">
      <c r="A121" s="59" t="s">
        <v>75</v>
      </c>
      <c r="B121" s="43"/>
      <c r="C121" s="88"/>
      <c r="D121" s="32" t="s">
        <v>36</v>
      </c>
      <c r="E121" s="33"/>
      <c r="F121" s="33"/>
      <c r="G121" s="33"/>
      <c r="H121" s="33"/>
      <c r="I121" s="33"/>
      <c r="J121" s="33"/>
      <c r="K121" s="33"/>
      <c r="L121" s="33"/>
      <c r="M121" s="33">
        <f t="shared" si="2"/>
        <v>0</v>
      </c>
    </row>
    <row r="122" spans="1:13" ht="27.75" customHeight="1" hidden="1">
      <c r="A122" s="59" t="s">
        <v>75</v>
      </c>
      <c r="B122" s="43"/>
      <c r="C122" s="88"/>
      <c r="D122" s="32" t="s">
        <v>36</v>
      </c>
      <c r="E122" s="33"/>
      <c r="F122" s="33"/>
      <c r="G122" s="33"/>
      <c r="H122" s="33"/>
      <c r="I122" s="33"/>
      <c r="J122" s="33"/>
      <c r="K122" s="33"/>
      <c r="L122" s="33"/>
      <c r="M122" s="33">
        <f t="shared" si="2"/>
        <v>0</v>
      </c>
    </row>
    <row r="123" spans="1:13" ht="27.75" customHeight="1" hidden="1">
      <c r="A123" s="59" t="s">
        <v>75</v>
      </c>
      <c r="B123" s="43"/>
      <c r="C123" s="88"/>
      <c r="D123" s="32" t="s">
        <v>36</v>
      </c>
      <c r="E123" s="33"/>
      <c r="F123" s="33"/>
      <c r="G123" s="33"/>
      <c r="H123" s="33"/>
      <c r="I123" s="33"/>
      <c r="J123" s="33"/>
      <c r="K123" s="33"/>
      <c r="L123" s="33"/>
      <c r="M123" s="33">
        <f t="shared" si="2"/>
        <v>0</v>
      </c>
    </row>
    <row r="124" spans="1:13" ht="27.75" customHeight="1" hidden="1">
      <c r="A124" s="59" t="s">
        <v>75</v>
      </c>
      <c r="B124" s="43"/>
      <c r="C124" s="88"/>
      <c r="D124" s="32" t="s">
        <v>36</v>
      </c>
      <c r="E124" s="33"/>
      <c r="F124" s="33"/>
      <c r="G124" s="33"/>
      <c r="H124" s="33"/>
      <c r="I124" s="33"/>
      <c r="J124" s="33"/>
      <c r="K124" s="33"/>
      <c r="L124" s="33"/>
      <c r="M124" s="33">
        <f t="shared" si="2"/>
        <v>0</v>
      </c>
    </row>
    <row r="125" spans="1:13" ht="27.75" customHeight="1" hidden="1">
      <c r="A125" s="77" t="s">
        <v>95</v>
      </c>
      <c r="B125" s="75" t="s">
        <v>96</v>
      </c>
      <c r="C125" s="88"/>
      <c r="D125" s="32" t="s">
        <v>36</v>
      </c>
      <c r="E125" s="33"/>
      <c r="F125" s="33"/>
      <c r="G125" s="33"/>
      <c r="H125" s="33">
        <v>0</v>
      </c>
      <c r="I125" s="33"/>
      <c r="J125" s="33"/>
      <c r="K125" s="33"/>
      <c r="L125" s="33"/>
      <c r="M125" s="33">
        <f t="shared" si="2"/>
        <v>0</v>
      </c>
    </row>
    <row r="126" spans="1:13" ht="27.75" customHeight="1" hidden="1">
      <c r="A126" s="78"/>
      <c r="B126" s="76"/>
      <c r="C126" s="88"/>
      <c r="D126" s="32" t="s">
        <v>18</v>
      </c>
      <c r="E126" s="33"/>
      <c r="F126" s="33"/>
      <c r="G126" s="33"/>
      <c r="H126" s="33">
        <v>0</v>
      </c>
      <c r="I126" s="33"/>
      <c r="J126" s="33"/>
      <c r="K126" s="33"/>
      <c r="L126" s="33"/>
      <c r="M126" s="33">
        <f t="shared" si="2"/>
        <v>0</v>
      </c>
    </row>
    <row r="127" spans="1:13" ht="27.75" customHeight="1" hidden="1">
      <c r="A127" s="77" t="s">
        <v>97</v>
      </c>
      <c r="B127" s="75" t="s">
        <v>98</v>
      </c>
      <c r="C127" s="88"/>
      <c r="D127" s="32" t="s">
        <v>36</v>
      </c>
      <c r="E127" s="33"/>
      <c r="F127" s="33"/>
      <c r="G127" s="33"/>
      <c r="H127" s="33">
        <v>182</v>
      </c>
      <c r="I127" s="33"/>
      <c r="J127" s="33"/>
      <c r="K127" s="33"/>
      <c r="L127" s="33"/>
      <c r="M127" s="33">
        <f t="shared" si="2"/>
        <v>182</v>
      </c>
    </row>
    <row r="128" spans="1:13" ht="27.75" customHeight="1" hidden="1">
      <c r="A128" s="78"/>
      <c r="B128" s="76"/>
      <c r="C128" s="88"/>
      <c r="D128" s="32" t="s">
        <v>18</v>
      </c>
      <c r="E128" s="33"/>
      <c r="F128" s="33"/>
      <c r="G128" s="33"/>
      <c r="H128" s="33">
        <v>1636</v>
      </c>
      <c r="I128" s="33"/>
      <c r="J128" s="33"/>
      <c r="K128" s="33"/>
      <c r="L128" s="33"/>
      <c r="M128" s="33">
        <f t="shared" si="2"/>
        <v>1636</v>
      </c>
    </row>
    <row r="129" spans="1:13" ht="33.75" customHeight="1">
      <c r="A129" s="77" t="s">
        <v>99</v>
      </c>
      <c r="B129" s="75" t="s">
        <v>55</v>
      </c>
      <c r="C129" s="88"/>
      <c r="D129" s="32" t="s">
        <v>36</v>
      </c>
      <c r="E129" s="33"/>
      <c r="F129" s="33"/>
      <c r="G129" s="33"/>
      <c r="H129" s="33"/>
      <c r="I129" s="33"/>
      <c r="J129" s="33"/>
      <c r="K129" s="33">
        <v>3000</v>
      </c>
      <c r="L129" s="33">
        <v>3000</v>
      </c>
      <c r="M129" s="33">
        <f t="shared" si="2"/>
        <v>6000</v>
      </c>
    </row>
    <row r="130" spans="1:13" ht="35.25" customHeight="1">
      <c r="A130" s="78"/>
      <c r="B130" s="76"/>
      <c r="C130" s="88"/>
      <c r="D130" s="32" t="s">
        <v>18</v>
      </c>
      <c r="E130" s="33"/>
      <c r="F130" s="33"/>
      <c r="G130" s="33"/>
      <c r="H130" s="33"/>
      <c r="I130" s="33"/>
      <c r="J130" s="33"/>
      <c r="K130" s="33">
        <v>30000</v>
      </c>
      <c r="L130" s="33">
        <v>30000</v>
      </c>
      <c r="M130" s="33">
        <f t="shared" si="2"/>
        <v>60000</v>
      </c>
    </row>
    <row r="131" spans="1:13" ht="33" customHeight="1">
      <c r="A131" s="59" t="s">
        <v>107</v>
      </c>
      <c r="B131" s="43" t="s">
        <v>108</v>
      </c>
      <c r="C131" s="88"/>
      <c r="D131" s="32" t="s">
        <v>36</v>
      </c>
      <c r="E131" s="33"/>
      <c r="F131" s="33"/>
      <c r="G131" s="33"/>
      <c r="H131" s="33"/>
      <c r="I131" s="33">
        <v>345</v>
      </c>
      <c r="J131" s="33"/>
      <c r="K131" s="33"/>
      <c r="L131" s="33"/>
      <c r="M131" s="33">
        <f t="shared" si="2"/>
        <v>345</v>
      </c>
    </row>
    <row r="132" spans="1:13" ht="31.5" customHeight="1">
      <c r="A132" s="77" t="s">
        <v>135</v>
      </c>
      <c r="B132" s="75" t="s">
        <v>146</v>
      </c>
      <c r="C132" s="88"/>
      <c r="D132" s="32" t="s">
        <v>36</v>
      </c>
      <c r="E132" s="33"/>
      <c r="F132" s="33"/>
      <c r="G132" s="33"/>
      <c r="H132" s="33"/>
      <c r="I132" s="33">
        <v>144</v>
      </c>
      <c r="J132" s="33"/>
      <c r="K132" s="62"/>
      <c r="L132" s="62"/>
      <c r="M132" s="33">
        <f t="shared" si="2"/>
        <v>144</v>
      </c>
    </row>
    <row r="133" spans="1:13" ht="36" customHeight="1">
      <c r="A133" s="78"/>
      <c r="B133" s="76"/>
      <c r="C133" s="88"/>
      <c r="D133" s="32" t="s">
        <v>18</v>
      </c>
      <c r="E133" s="33"/>
      <c r="F133" s="33"/>
      <c r="G133" s="33"/>
      <c r="H133" s="33"/>
      <c r="I133" s="33">
        <v>1295</v>
      </c>
      <c r="J133" s="33"/>
      <c r="K133" s="62"/>
      <c r="L133" s="62"/>
      <c r="M133" s="33">
        <f t="shared" si="2"/>
        <v>1295</v>
      </c>
    </row>
    <row r="134" spans="1:13" ht="32.25" customHeight="1">
      <c r="A134" s="77" t="s">
        <v>136</v>
      </c>
      <c r="B134" s="75" t="s">
        <v>137</v>
      </c>
      <c r="C134" s="88"/>
      <c r="D134" s="32" t="s">
        <v>36</v>
      </c>
      <c r="E134" s="33"/>
      <c r="F134" s="33"/>
      <c r="G134" s="33"/>
      <c r="H134" s="33"/>
      <c r="I134" s="33">
        <v>258</v>
      </c>
      <c r="J134" s="33"/>
      <c r="K134" s="62"/>
      <c r="L134" s="62"/>
      <c r="M134" s="33">
        <f t="shared" si="2"/>
        <v>258</v>
      </c>
    </row>
    <row r="135" spans="1:13" ht="31.5" customHeight="1">
      <c r="A135" s="78"/>
      <c r="B135" s="76"/>
      <c r="C135" s="88"/>
      <c r="D135" s="32" t="s">
        <v>18</v>
      </c>
      <c r="E135" s="33"/>
      <c r="F135" s="33"/>
      <c r="G135" s="33"/>
      <c r="H135" s="33"/>
      <c r="I135" s="33">
        <v>2328</v>
      </c>
      <c r="J135" s="33"/>
      <c r="K135" s="62"/>
      <c r="L135" s="62"/>
      <c r="M135" s="33">
        <f t="shared" si="2"/>
        <v>2328</v>
      </c>
    </row>
    <row r="136" spans="1:13" ht="32.25" customHeight="1">
      <c r="A136" s="77" t="s">
        <v>138</v>
      </c>
      <c r="B136" s="75" t="s">
        <v>155</v>
      </c>
      <c r="C136" s="88"/>
      <c r="D136" s="32" t="s">
        <v>36</v>
      </c>
      <c r="E136" s="33"/>
      <c r="F136" s="33"/>
      <c r="G136" s="33"/>
      <c r="H136" s="33"/>
      <c r="I136" s="33">
        <v>481</v>
      </c>
      <c r="J136" s="33"/>
      <c r="K136" s="62"/>
      <c r="L136" s="62"/>
      <c r="M136" s="33">
        <f t="shared" si="2"/>
        <v>481</v>
      </c>
    </row>
    <row r="137" spans="1:13" ht="33.75" customHeight="1">
      <c r="A137" s="78"/>
      <c r="B137" s="76"/>
      <c r="C137" s="88"/>
      <c r="D137" s="32" t="s">
        <v>18</v>
      </c>
      <c r="E137" s="33"/>
      <c r="F137" s="33"/>
      <c r="G137" s="33"/>
      <c r="H137" s="33"/>
      <c r="I137" s="33">
        <v>4330</v>
      </c>
      <c r="J137" s="33"/>
      <c r="K137" s="62"/>
      <c r="L137" s="62"/>
      <c r="M137" s="33">
        <f t="shared" si="2"/>
        <v>4330</v>
      </c>
    </row>
    <row r="138" spans="1:13" ht="33" customHeight="1">
      <c r="A138" s="77" t="s">
        <v>139</v>
      </c>
      <c r="B138" s="75" t="s">
        <v>140</v>
      </c>
      <c r="C138" s="88"/>
      <c r="D138" s="32" t="s">
        <v>36</v>
      </c>
      <c r="E138" s="33"/>
      <c r="F138" s="33"/>
      <c r="G138" s="33"/>
      <c r="H138" s="33"/>
      <c r="I138" s="33">
        <v>166</v>
      </c>
      <c r="J138" s="33"/>
      <c r="K138" s="62"/>
      <c r="L138" s="62"/>
      <c r="M138" s="33">
        <f t="shared" si="2"/>
        <v>166</v>
      </c>
    </row>
    <row r="139" spans="1:13" ht="33" customHeight="1">
      <c r="A139" s="78"/>
      <c r="B139" s="76"/>
      <c r="C139" s="88"/>
      <c r="D139" s="32" t="s">
        <v>18</v>
      </c>
      <c r="E139" s="33"/>
      <c r="F139" s="33"/>
      <c r="G139" s="33"/>
      <c r="H139" s="33"/>
      <c r="I139" s="33">
        <v>1492</v>
      </c>
      <c r="J139" s="33"/>
      <c r="K139" s="62"/>
      <c r="L139" s="62"/>
      <c r="M139" s="33">
        <f t="shared" si="2"/>
        <v>1492</v>
      </c>
    </row>
    <row r="140" spans="1:13" ht="33.75" customHeight="1">
      <c r="A140" s="77" t="s">
        <v>142</v>
      </c>
      <c r="B140" s="75" t="s">
        <v>141</v>
      </c>
      <c r="C140" s="88"/>
      <c r="D140" s="32" t="s">
        <v>36</v>
      </c>
      <c r="E140" s="33"/>
      <c r="F140" s="33"/>
      <c r="G140" s="33"/>
      <c r="H140" s="33"/>
      <c r="I140" s="33">
        <v>320</v>
      </c>
      <c r="J140" s="33"/>
      <c r="K140" s="62"/>
      <c r="L140" s="62"/>
      <c r="M140" s="33">
        <f t="shared" si="2"/>
        <v>320</v>
      </c>
    </row>
    <row r="141" spans="1:13" ht="33.75" customHeight="1">
      <c r="A141" s="78"/>
      <c r="B141" s="76"/>
      <c r="C141" s="88"/>
      <c r="D141" s="32" t="s">
        <v>18</v>
      </c>
      <c r="E141" s="33"/>
      <c r="F141" s="33"/>
      <c r="G141" s="33"/>
      <c r="H141" s="33"/>
      <c r="I141" s="33">
        <v>2877</v>
      </c>
      <c r="J141" s="33"/>
      <c r="K141" s="62"/>
      <c r="L141" s="62"/>
      <c r="M141" s="33">
        <f t="shared" si="2"/>
        <v>2877</v>
      </c>
    </row>
    <row r="142" spans="1:13" ht="31.5" customHeight="1">
      <c r="A142" s="77" t="s">
        <v>143</v>
      </c>
      <c r="B142" s="75" t="s">
        <v>144</v>
      </c>
      <c r="C142" s="88"/>
      <c r="D142" s="32" t="s">
        <v>36</v>
      </c>
      <c r="E142" s="33"/>
      <c r="F142" s="33"/>
      <c r="G142" s="33"/>
      <c r="H142" s="33"/>
      <c r="I142" s="33">
        <v>555</v>
      </c>
      <c r="J142" s="33"/>
      <c r="K142" s="62"/>
      <c r="L142" s="62"/>
      <c r="M142" s="33">
        <f t="shared" si="2"/>
        <v>555</v>
      </c>
    </row>
    <row r="143" spans="1:15" ht="31.5" customHeight="1">
      <c r="A143" s="78"/>
      <c r="B143" s="76"/>
      <c r="C143" s="88"/>
      <c r="D143" s="32" t="s">
        <v>18</v>
      </c>
      <c r="E143" s="33"/>
      <c r="F143" s="33"/>
      <c r="G143" s="33"/>
      <c r="H143" s="33"/>
      <c r="I143" s="33">
        <f>5548-555</f>
        <v>4993</v>
      </c>
      <c r="J143" s="33"/>
      <c r="K143" s="62"/>
      <c r="L143" s="62"/>
      <c r="M143" s="33">
        <f t="shared" si="2"/>
        <v>4993</v>
      </c>
      <c r="N143" s="1"/>
      <c r="O143" s="1"/>
    </row>
    <row r="144" spans="1:15" ht="37.5" customHeight="1">
      <c r="A144" s="77" t="s">
        <v>145</v>
      </c>
      <c r="B144" s="75" t="s">
        <v>162</v>
      </c>
      <c r="C144" s="88"/>
      <c r="D144" s="32" t="s">
        <v>36</v>
      </c>
      <c r="E144" s="33"/>
      <c r="F144" s="33"/>
      <c r="G144" s="33"/>
      <c r="H144" s="33"/>
      <c r="I144" s="33">
        <v>215</v>
      </c>
      <c r="J144" s="33"/>
      <c r="K144" s="62"/>
      <c r="L144" s="62"/>
      <c r="M144" s="33">
        <f t="shared" si="2"/>
        <v>215</v>
      </c>
      <c r="N144" s="1"/>
      <c r="O144" s="1"/>
    </row>
    <row r="145" spans="1:15" ht="33" customHeight="1">
      <c r="A145" s="78"/>
      <c r="B145" s="76"/>
      <c r="C145" s="88"/>
      <c r="D145" s="32" t="s">
        <v>18</v>
      </c>
      <c r="E145" s="33"/>
      <c r="F145" s="33"/>
      <c r="G145" s="33"/>
      <c r="H145" s="33"/>
      <c r="I145" s="33">
        <v>1940</v>
      </c>
      <c r="J145" s="33"/>
      <c r="K145" s="62"/>
      <c r="L145" s="62"/>
      <c r="M145" s="33">
        <f t="shared" si="2"/>
        <v>1940</v>
      </c>
      <c r="N145" s="1"/>
      <c r="O145" s="1"/>
    </row>
    <row r="146" spans="1:15" ht="33" customHeight="1">
      <c r="A146" s="57" t="s">
        <v>157</v>
      </c>
      <c r="B146" s="43" t="s">
        <v>161</v>
      </c>
      <c r="C146" s="88"/>
      <c r="D146" s="32" t="s">
        <v>36</v>
      </c>
      <c r="E146" s="33"/>
      <c r="F146" s="33"/>
      <c r="G146" s="33"/>
      <c r="H146" s="33"/>
      <c r="I146" s="33">
        <v>2485</v>
      </c>
      <c r="J146" s="33"/>
      <c r="K146" s="62"/>
      <c r="L146" s="62"/>
      <c r="M146" s="33">
        <f t="shared" si="2"/>
        <v>2485</v>
      </c>
      <c r="N146" s="1"/>
      <c r="O146" s="1"/>
    </row>
    <row r="147" spans="1:20" ht="30.75" customHeight="1" hidden="1">
      <c r="A147" s="57" t="s">
        <v>158</v>
      </c>
      <c r="B147" s="43" t="s">
        <v>159</v>
      </c>
      <c r="C147" s="88"/>
      <c r="D147" s="32" t="s">
        <v>160</v>
      </c>
      <c r="E147" s="33"/>
      <c r="F147" s="33"/>
      <c r="G147" s="33"/>
      <c r="H147" s="33"/>
      <c r="I147" s="33"/>
      <c r="J147" s="33"/>
      <c r="K147" s="62"/>
      <c r="L147" s="62"/>
      <c r="M147" s="33">
        <f t="shared" si="2"/>
        <v>0</v>
      </c>
      <c r="N147" s="16"/>
      <c r="O147" s="16"/>
      <c r="P147" s="17"/>
      <c r="S147" s="17"/>
      <c r="T147" s="17"/>
    </row>
    <row r="148" spans="1:20" ht="32.25" customHeight="1">
      <c r="A148" s="77" t="s">
        <v>163</v>
      </c>
      <c r="B148" s="75" t="s">
        <v>186</v>
      </c>
      <c r="C148" s="88"/>
      <c r="D148" s="32" t="s">
        <v>36</v>
      </c>
      <c r="E148" s="33"/>
      <c r="F148" s="33"/>
      <c r="G148" s="33"/>
      <c r="H148" s="33"/>
      <c r="I148" s="33"/>
      <c r="J148" s="33">
        <v>263</v>
      </c>
      <c r="K148" s="62"/>
      <c r="L148" s="62"/>
      <c r="M148" s="33">
        <f>J148</f>
        <v>263</v>
      </c>
      <c r="N148" s="1"/>
      <c r="O148" s="1"/>
      <c r="R148" s="15"/>
      <c r="S148" s="15"/>
      <c r="T148" s="15"/>
    </row>
    <row r="149" spans="1:20" ht="34.5" customHeight="1">
      <c r="A149" s="78"/>
      <c r="B149" s="76"/>
      <c r="C149" s="88"/>
      <c r="D149" s="32" t="s">
        <v>18</v>
      </c>
      <c r="E149" s="33"/>
      <c r="F149" s="33"/>
      <c r="G149" s="33"/>
      <c r="H149" s="33"/>
      <c r="I149" s="33"/>
      <c r="J149" s="33">
        <v>2372</v>
      </c>
      <c r="K149" s="62"/>
      <c r="L149" s="62"/>
      <c r="M149" s="33">
        <f aca="true" t="shared" si="3" ref="M149:M171">J149</f>
        <v>2372</v>
      </c>
      <c r="N149" s="1"/>
      <c r="O149" s="1"/>
      <c r="R149" s="15"/>
      <c r="S149" s="15"/>
      <c r="T149" s="15"/>
    </row>
    <row r="150" spans="1:20" ht="34.5" customHeight="1">
      <c r="A150" s="77" t="s">
        <v>164</v>
      </c>
      <c r="B150" s="90" t="s">
        <v>165</v>
      </c>
      <c r="C150" s="88"/>
      <c r="D150" s="32" t="s">
        <v>36</v>
      </c>
      <c r="E150" s="33"/>
      <c r="F150" s="33"/>
      <c r="G150" s="33"/>
      <c r="H150" s="33"/>
      <c r="I150" s="33"/>
      <c r="J150" s="33">
        <v>444</v>
      </c>
      <c r="K150" s="62"/>
      <c r="L150" s="62"/>
      <c r="M150" s="33">
        <f t="shared" si="3"/>
        <v>444</v>
      </c>
      <c r="N150" s="1"/>
      <c r="O150" s="1"/>
      <c r="R150" s="15"/>
      <c r="S150" s="15"/>
      <c r="T150" s="15"/>
    </row>
    <row r="151" spans="1:20" ht="30.75" customHeight="1">
      <c r="A151" s="78"/>
      <c r="B151" s="91"/>
      <c r="C151" s="88"/>
      <c r="D151" s="32" t="s">
        <v>18</v>
      </c>
      <c r="E151" s="33"/>
      <c r="F151" s="33"/>
      <c r="G151" s="33"/>
      <c r="H151" s="33"/>
      <c r="I151" s="33"/>
      <c r="J151" s="33">
        <v>3993</v>
      </c>
      <c r="K151" s="62"/>
      <c r="L151" s="62"/>
      <c r="M151" s="33">
        <f t="shared" si="3"/>
        <v>3993</v>
      </c>
      <c r="N151" s="1"/>
      <c r="O151" s="1"/>
      <c r="R151" s="15"/>
      <c r="S151" s="15"/>
      <c r="T151" s="15"/>
    </row>
    <row r="152" spans="1:20" ht="31.5" customHeight="1">
      <c r="A152" s="77" t="s">
        <v>166</v>
      </c>
      <c r="B152" s="75" t="s">
        <v>167</v>
      </c>
      <c r="C152" s="88"/>
      <c r="D152" s="32" t="s">
        <v>36</v>
      </c>
      <c r="E152" s="33"/>
      <c r="F152" s="33"/>
      <c r="G152" s="33"/>
      <c r="H152" s="33"/>
      <c r="I152" s="33"/>
      <c r="J152" s="33">
        <v>464</v>
      </c>
      <c r="K152" s="62"/>
      <c r="L152" s="62"/>
      <c r="M152" s="33">
        <f t="shared" si="3"/>
        <v>464</v>
      </c>
      <c r="N152" s="1"/>
      <c r="O152" s="1"/>
      <c r="R152" s="15"/>
      <c r="S152" s="15"/>
      <c r="T152" s="15"/>
    </row>
    <row r="153" spans="1:20" ht="32.25" customHeight="1">
      <c r="A153" s="78"/>
      <c r="B153" s="76"/>
      <c r="C153" s="88"/>
      <c r="D153" s="32" t="s">
        <v>18</v>
      </c>
      <c r="E153" s="33"/>
      <c r="F153" s="33"/>
      <c r="G153" s="33"/>
      <c r="H153" s="33"/>
      <c r="I153" s="33"/>
      <c r="J153" s="33">
        <v>4172</v>
      </c>
      <c r="K153" s="62"/>
      <c r="L153" s="62"/>
      <c r="M153" s="33">
        <f t="shared" si="3"/>
        <v>4172</v>
      </c>
      <c r="N153" s="1"/>
      <c r="O153" s="1"/>
      <c r="R153" s="15"/>
      <c r="S153" s="15"/>
      <c r="T153" s="15"/>
    </row>
    <row r="154" spans="1:20" ht="32.25" customHeight="1">
      <c r="A154" s="77" t="s">
        <v>168</v>
      </c>
      <c r="B154" s="75" t="s">
        <v>187</v>
      </c>
      <c r="C154" s="88"/>
      <c r="D154" s="32" t="s">
        <v>36</v>
      </c>
      <c r="E154" s="33"/>
      <c r="F154" s="33"/>
      <c r="G154" s="33"/>
      <c r="H154" s="33"/>
      <c r="I154" s="33"/>
      <c r="J154" s="33">
        <v>300</v>
      </c>
      <c r="K154" s="62"/>
      <c r="L154" s="62"/>
      <c r="M154" s="33">
        <f t="shared" si="3"/>
        <v>300</v>
      </c>
      <c r="N154" s="1"/>
      <c r="O154" s="1"/>
      <c r="R154" s="15"/>
      <c r="S154" s="15"/>
      <c r="T154" s="15"/>
    </row>
    <row r="155" spans="1:20" ht="34.5" customHeight="1">
      <c r="A155" s="78"/>
      <c r="B155" s="76"/>
      <c r="C155" s="88"/>
      <c r="D155" s="32" t="s">
        <v>18</v>
      </c>
      <c r="E155" s="33"/>
      <c r="F155" s="33"/>
      <c r="G155" s="33"/>
      <c r="H155" s="33"/>
      <c r="I155" s="33"/>
      <c r="J155" s="33">
        <v>2698</v>
      </c>
      <c r="K155" s="62"/>
      <c r="L155" s="62"/>
      <c r="M155" s="33">
        <f t="shared" si="3"/>
        <v>2698</v>
      </c>
      <c r="N155" s="1"/>
      <c r="O155" s="1"/>
      <c r="R155" s="15"/>
      <c r="S155" s="15"/>
      <c r="T155" s="15"/>
    </row>
    <row r="156" spans="1:20" ht="36" customHeight="1">
      <c r="A156" s="77" t="s">
        <v>169</v>
      </c>
      <c r="B156" s="75" t="s">
        <v>170</v>
      </c>
      <c r="C156" s="88"/>
      <c r="D156" s="32" t="s">
        <v>36</v>
      </c>
      <c r="E156" s="33"/>
      <c r="F156" s="33"/>
      <c r="G156" s="33"/>
      <c r="H156" s="33"/>
      <c r="I156" s="33"/>
      <c r="J156" s="33">
        <v>73</v>
      </c>
      <c r="K156" s="62"/>
      <c r="L156" s="62"/>
      <c r="M156" s="33">
        <f t="shared" si="3"/>
        <v>73</v>
      </c>
      <c r="N156" s="1"/>
      <c r="O156" s="1"/>
      <c r="R156" s="15"/>
      <c r="S156" s="15"/>
      <c r="T156" s="15"/>
    </row>
    <row r="157" spans="1:20" ht="30.75" customHeight="1">
      <c r="A157" s="78"/>
      <c r="B157" s="76"/>
      <c r="C157" s="88"/>
      <c r="D157" s="32" t="s">
        <v>18</v>
      </c>
      <c r="E157" s="33"/>
      <c r="F157" s="33"/>
      <c r="G157" s="33"/>
      <c r="H157" s="33"/>
      <c r="I157" s="33"/>
      <c r="J157" s="33">
        <v>658</v>
      </c>
      <c r="K157" s="62"/>
      <c r="L157" s="62"/>
      <c r="M157" s="33">
        <f t="shared" si="3"/>
        <v>658</v>
      </c>
      <c r="N157" s="1"/>
      <c r="O157" s="1"/>
      <c r="R157" s="15"/>
      <c r="S157" s="15"/>
      <c r="T157" s="15"/>
    </row>
    <row r="158" spans="1:20" ht="32.25" customHeight="1">
      <c r="A158" s="77" t="s">
        <v>171</v>
      </c>
      <c r="B158" s="75" t="s">
        <v>172</v>
      </c>
      <c r="C158" s="88"/>
      <c r="D158" s="32" t="s">
        <v>36</v>
      </c>
      <c r="E158" s="33"/>
      <c r="F158" s="33"/>
      <c r="G158" s="33"/>
      <c r="H158" s="33"/>
      <c r="I158" s="33"/>
      <c r="J158" s="33">
        <v>494</v>
      </c>
      <c r="K158" s="62"/>
      <c r="L158" s="62"/>
      <c r="M158" s="33">
        <f t="shared" si="3"/>
        <v>494</v>
      </c>
      <c r="N158" s="1"/>
      <c r="O158" s="1"/>
      <c r="R158" s="15"/>
      <c r="S158" s="15"/>
      <c r="T158" s="15"/>
    </row>
    <row r="159" spans="1:20" ht="30" customHeight="1">
      <c r="A159" s="78"/>
      <c r="B159" s="76"/>
      <c r="C159" s="88"/>
      <c r="D159" s="32" t="s">
        <v>18</v>
      </c>
      <c r="E159" s="33"/>
      <c r="F159" s="33"/>
      <c r="G159" s="33"/>
      <c r="H159" s="33"/>
      <c r="I159" s="33"/>
      <c r="J159" s="33">
        <v>4451</v>
      </c>
      <c r="K159" s="62"/>
      <c r="L159" s="62"/>
      <c r="M159" s="33">
        <f t="shared" si="3"/>
        <v>4451</v>
      </c>
      <c r="N159" s="1"/>
      <c r="O159" s="1"/>
      <c r="R159" s="15"/>
      <c r="S159" s="15"/>
      <c r="T159" s="15"/>
    </row>
    <row r="160" spans="1:20" ht="36" customHeight="1">
      <c r="A160" s="77" t="s">
        <v>173</v>
      </c>
      <c r="B160" s="75" t="s">
        <v>174</v>
      </c>
      <c r="C160" s="88"/>
      <c r="D160" s="32" t="s">
        <v>36</v>
      </c>
      <c r="E160" s="33"/>
      <c r="F160" s="33"/>
      <c r="G160" s="33"/>
      <c r="H160" s="33"/>
      <c r="I160" s="33"/>
      <c r="J160" s="33">
        <v>198</v>
      </c>
      <c r="K160" s="62"/>
      <c r="L160" s="62"/>
      <c r="M160" s="33">
        <f t="shared" si="3"/>
        <v>198</v>
      </c>
      <c r="N160" s="1"/>
      <c r="O160" s="1"/>
      <c r="R160" s="15"/>
      <c r="S160" s="15"/>
      <c r="T160" s="15"/>
    </row>
    <row r="161" spans="1:20" ht="33.75" customHeight="1">
      <c r="A161" s="78"/>
      <c r="B161" s="76"/>
      <c r="C161" s="88"/>
      <c r="D161" s="32" t="s">
        <v>18</v>
      </c>
      <c r="E161" s="33"/>
      <c r="F161" s="33"/>
      <c r="G161" s="33"/>
      <c r="H161" s="33"/>
      <c r="I161" s="33"/>
      <c r="J161" s="33">
        <v>1783</v>
      </c>
      <c r="K161" s="62"/>
      <c r="L161" s="62"/>
      <c r="M161" s="33">
        <f t="shared" si="3"/>
        <v>1783</v>
      </c>
      <c r="N161" s="1"/>
      <c r="O161" s="1"/>
      <c r="R161" s="15"/>
      <c r="S161" s="15"/>
      <c r="T161" s="15"/>
    </row>
    <row r="162" spans="1:20" ht="30.75" customHeight="1">
      <c r="A162" s="77" t="s">
        <v>176</v>
      </c>
      <c r="B162" s="75" t="s">
        <v>175</v>
      </c>
      <c r="C162" s="88"/>
      <c r="D162" s="32" t="s">
        <v>36</v>
      </c>
      <c r="E162" s="33"/>
      <c r="F162" s="33"/>
      <c r="G162" s="33"/>
      <c r="H162" s="33"/>
      <c r="I162" s="33"/>
      <c r="J162" s="33">
        <v>63</v>
      </c>
      <c r="K162" s="62"/>
      <c r="L162" s="62"/>
      <c r="M162" s="33">
        <f t="shared" si="3"/>
        <v>63</v>
      </c>
      <c r="N162" s="1"/>
      <c r="O162" s="1"/>
      <c r="R162" s="15"/>
      <c r="S162" s="15"/>
      <c r="T162" s="15"/>
    </row>
    <row r="163" spans="1:20" ht="33.75" customHeight="1">
      <c r="A163" s="78"/>
      <c r="B163" s="76"/>
      <c r="C163" s="88"/>
      <c r="D163" s="32" t="s">
        <v>18</v>
      </c>
      <c r="E163" s="33"/>
      <c r="F163" s="33"/>
      <c r="G163" s="33"/>
      <c r="H163" s="33"/>
      <c r="I163" s="33"/>
      <c r="J163" s="33">
        <v>563</v>
      </c>
      <c r="K163" s="62"/>
      <c r="L163" s="62"/>
      <c r="M163" s="33">
        <f t="shared" si="3"/>
        <v>563</v>
      </c>
      <c r="N163" s="1"/>
      <c r="O163" s="1"/>
      <c r="R163" s="15"/>
      <c r="S163" s="15"/>
      <c r="T163" s="15"/>
    </row>
    <row r="164" spans="1:20" ht="30.75" customHeight="1">
      <c r="A164" s="77" t="s">
        <v>177</v>
      </c>
      <c r="B164" s="75" t="s">
        <v>178</v>
      </c>
      <c r="C164" s="88"/>
      <c r="D164" s="32" t="s">
        <v>36</v>
      </c>
      <c r="E164" s="33"/>
      <c r="F164" s="33"/>
      <c r="G164" s="33"/>
      <c r="H164" s="33"/>
      <c r="I164" s="33"/>
      <c r="J164" s="33">
        <v>51</v>
      </c>
      <c r="K164" s="62"/>
      <c r="L164" s="62"/>
      <c r="M164" s="33">
        <f t="shared" si="3"/>
        <v>51</v>
      </c>
      <c r="N164" s="1"/>
      <c r="O164" s="1"/>
      <c r="R164" s="15"/>
      <c r="S164" s="15"/>
      <c r="T164" s="15"/>
    </row>
    <row r="165" spans="1:20" ht="39" customHeight="1">
      <c r="A165" s="78"/>
      <c r="B165" s="76"/>
      <c r="C165" s="88"/>
      <c r="D165" s="32" t="s">
        <v>18</v>
      </c>
      <c r="E165" s="33"/>
      <c r="F165" s="33"/>
      <c r="G165" s="33"/>
      <c r="H165" s="33"/>
      <c r="I165" s="33"/>
      <c r="J165" s="33">
        <v>454</v>
      </c>
      <c r="K165" s="62"/>
      <c r="L165" s="62"/>
      <c r="M165" s="33">
        <f t="shared" si="3"/>
        <v>454</v>
      </c>
      <c r="N165" s="1"/>
      <c r="O165" s="1"/>
      <c r="R165" s="15"/>
      <c r="S165" s="15"/>
      <c r="T165" s="15"/>
    </row>
    <row r="166" spans="1:20" ht="33.75" customHeight="1">
      <c r="A166" s="77" t="s">
        <v>179</v>
      </c>
      <c r="B166" s="75" t="s">
        <v>180</v>
      </c>
      <c r="C166" s="88"/>
      <c r="D166" s="32" t="s">
        <v>36</v>
      </c>
      <c r="E166" s="33"/>
      <c r="F166" s="33"/>
      <c r="G166" s="33"/>
      <c r="H166" s="33"/>
      <c r="I166" s="33"/>
      <c r="J166" s="33">
        <v>52</v>
      </c>
      <c r="K166" s="62"/>
      <c r="L166" s="62"/>
      <c r="M166" s="33">
        <f t="shared" si="3"/>
        <v>52</v>
      </c>
      <c r="N166" s="1"/>
      <c r="O166" s="1"/>
      <c r="R166" s="15"/>
      <c r="S166" s="15"/>
      <c r="T166" s="15"/>
    </row>
    <row r="167" spans="1:20" ht="30.75" customHeight="1">
      <c r="A167" s="78"/>
      <c r="B167" s="76"/>
      <c r="C167" s="88"/>
      <c r="D167" s="32" t="s">
        <v>18</v>
      </c>
      <c r="E167" s="33"/>
      <c r="F167" s="33"/>
      <c r="G167" s="33"/>
      <c r="H167" s="33"/>
      <c r="I167" s="33"/>
      <c r="J167" s="33">
        <v>467</v>
      </c>
      <c r="K167" s="62"/>
      <c r="L167" s="62"/>
      <c r="M167" s="33">
        <f t="shared" si="3"/>
        <v>467</v>
      </c>
      <c r="N167" s="1"/>
      <c r="O167" s="1"/>
      <c r="R167" s="15"/>
      <c r="S167" s="15"/>
      <c r="T167" s="15"/>
    </row>
    <row r="168" spans="1:20" ht="35.25" customHeight="1">
      <c r="A168" s="77" t="s">
        <v>181</v>
      </c>
      <c r="B168" s="75" t="s">
        <v>182</v>
      </c>
      <c r="C168" s="88"/>
      <c r="D168" s="32" t="s">
        <v>36</v>
      </c>
      <c r="E168" s="33"/>
      <c r="F168" s="33"/>
      <c r="G168" s="33"/>
      <c r="H168" s="33"/>
      <c r="I168" s="33"/>
      <c r="J168" s="33">
        <v>133</v>
      </c>
      <c r="K168" s="62"/>
      <c r="L168" s="62"/>
      <c r="M168" s="33">
        <f t="shared" si="3"/>
        <v>133</v>
      </c>
      <c r="N168" s="1"/>
      <c r="O168" s="1"/>
      <c r="R168" s="15"/>
      <c r="S168" s="15"/>
      <c r="T168" s="15"/>
    </row>
    <row r="169" spans="1:20" ht="36.75" customHeight="1">
      <c r="A169" s="78"/>
      <c r="B169" s="76"/>
      <c r="C169" s="88"/>
      <c r="D169" s="32" t="s">
        <v>18</v>
      </c>
      <c r="E169" s="33"/>
      <c r="F169" s="33"/>
      <c r="G169" s="33"/>
      <c r="H169" s="49"/>
      <c r="I169" s="33"/>
      <c r="J169" s="33">
        <v>1202</v>
      </c>
      <c r="K169" s="62"/>
      <c r="L169" s="62"/>
      <c r="M169" s="33">
        <f t="shared" si="3"/>
        <v>1202</v>
      </c>
      <c r="N169" s="1"/>
      <c r="O169" s="1"/>
      <c r="R169" s="15"/>
      <c r="S169" s="15"/>
      <c r="T169" s="15"/>
    </row>
    <row r="170" spans="1:32" ht="36" customHeight="1">
      <c r="A170" s="77" t="s">
        <v>183</v>
      </c>
      <c r="B170" s="75" t="s">
        <v>184</v>
      </c>
      <c r="C170" s="88"/>
      <c r="D170" s="32" t="s">
        <v>36</v>
      </c>
      <c r="E170" s="33"/>
      <c r="F170" s="33"/>
      <c r="G170" s="33"/>
      <c r="H170" s="33"/>
      <c r="I170" s="33"/>
      <c r="J170" s="33">
        <v>465</v>
      </c>
      <c r="K170" s="62"/>
      <c r="L170" s="62"/>
      <c r="M170" s="33">
        <f t="shared" si="3"/>
        <v>465</v>
      </c>
      <c r="N170" s="1"/>
      <c r="O170" s="1"/>
      <c r="Q170" s="11"/>
      <c r="R170" s="27"/>
      <c r="S170" s="27"/>
      <c r="T170" s="27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24" ht="34.5" customHeight="1">
      <c r="A171" s="78"/>
      <c r="B171" s="76"/>
      <c r="C171" s="89"/>
      <c r="D171" s="32" t="s">
        <v>18</v>
      </c>
      <c r="E171" s="33"/>
      <c r="F171" s="33"/>
      <c r="G171" s="33"/>
      <c r="H171" s="33"/>
      <c r="I171" s="33"/>
      <c r="J171" s="33">
        <v>7187</v>
      </c>
      <c r="K171" s="62"/>
      <c r="L171" s="62"/>
      <c r="M171" s="33">
        <f t="shared" si="3"/>
        <v>7187</v>
      </c>
      <c r="N171" s="20"/>
      <c r="O171" s="20"/>
      <c r="P171" s="20"/>
      <c r="Q171" s="21"/>
      <c r="R171" s="22"/>
      <c r="S171" s="22"/>
      <c r="T171" s="22"/>
      <c r="U171" s="21"/>
      <c r="V171" s="22"/>
      <c r="W171" s="21"/>
      <c r="X171" s="22"/>
    </row>
    <row r="172" spans="1:20" ht="30.75" customHeight="1">
      <c r="A172" s="92"/>
      <c r="B172" s="63" t="s">
        <v>19</v>
      </c>
      <c r="C172" s="63"/>
      <c r="D172" s="64"/>
      <c r="E172" s="49">
        <f>E173+E174</f>
        <v>15093</v>
      </c>
      <c r="F172" s="49">
        <f>F51+F52+F55+F56+F57+F58+F59+F64+F65+F68+F70+F73+F74+F75+F76+F77+F78+F84+F85</f>
        <v>36733</v>
      </c>
      <c r="G172" s="49">
        <f>G173+G174</f>
        <v>19992</v>
      </c>
      <c r="H172" s="49">
        <f>H173+H174</f>
        <v>14273</v>
      </c>
      <c r="I172" s="49">
        <f>I173+I174+I175</f>
        <v>24224</v>
      </c>
      <c r="J172" s="49">
        <f>J173+J174+J175</f>
        <v>33000</v>
      </c>
      <c r="K172" s="49">
        <f>K173+K174+K175</f>
        <v>33000</v>
      </c>
      <c r="L172" s="49">
        <f>L173+L174+L175</f>
        <v>33000</v>
      </c>
      <c r="M172" s="49">
        <f t="shared" si="2"/>
        <v>209315</v>
      </c>
      <c r="N172" s="18"/>
      <c r="O172" s="18"/>
      <c r="P172" s="19"/>
      <c r="S172" s="15"/>
      <c r="T172" s="15"/>
    </row>
    <row r="173" spans="1:16" ht="33.75" customHeight="1">
      <c r="A173" s="93"/>
      <c r="B173" s="95"/>
      <c r="C173" s="96"/>
      <c r="D173" s="32" t="s">
        <v>36</v>
      </c>
      <c r="E173" s="33">
        <f>E51+E52+E55+E57+E58+E59+E64+E65+E68+E70+E73+E74+E75+E76+E77+E78+E84+E85+E87+E89+E92+E93</f>
        <v>15093</v>
      </c>
      <c r="F173" s="33">
        <f>F51+F52+F55+F57+F58+F59+F64+F65+F68+F70+F73+F74+F75+F76+F77+F78+F84+F85+F87+F89+F92+F93</f>
        <v>16726</v>
      </c>
      <c r="G173" s="33">
        <f>G51+G55+G63+G68+G72+G92+G93+G99+G100+G102+G109+G110+G111+G112+G114+G115</f>
        <v>9192</v>
      </c>
      <c r="H173" s="33">
        <f>H127</f>
        <v>182</v>
      </c>
      <c r="I173" s="33">
        <f>I131+I132+I134+I136+I138+I140+I142+I144+I146</f>
        <v>4969</v>
      </c>
      <c r="J173" s="33">
        <f>J129+J148+J150+J152+J154+J156+J158+J160+J162+J164+J166+J168+J170</f>
        <v>3000</v>
      </c>
      <c r="K173" s="33">
        <f>K129</f>
        <v>3000</v>
      </c>
      <c r="L173" s="33">
        <f>L129</f>
        <v>3000</v>
      </c>
      <c r="M173" s="33">
        <f t="shared" si="2"/>
        <v>55162</v>
      </c>
      <c r="N173" s="23"/>
      <c r="O173" s="10"/>
      <c r="P173" s="24"/>
    </row>
    <row r="174" spans="1:16" ht="36" customHeight="1">
      <c r="A174" s="93"/>
      <c r="B174" s="97"/>
      <c r="C174" s="98"/>
      <c r="D174" s="32" t="s">
        <v>18</v>
      </c>
      <c r="E174" s="33"/>
      <c r="F174" s="33">
        <f>F56</f>
        <v>20007</v>
      </c>
      <c r="G174" s="33">
        <v>10800</v>
      </c>
      <c r="H174" s="33">
        <f>H56+H64+H69+H73+H101+H113+H126+H128</f>
        <v>14091</v>
      </c>
      <c r="I174" s="33">
        <f>I133+I135+I137+I139+I141+I143+I145</f>
        <v>19255</v>
      </c>
      <c r="J174" s="33">
        <f>J130+J149+J151+J153+J155+J157+J159+J161+J163+J165+J167+J169+J171</f>
        <v>30000</v>
      </c>
      <c r="K174" s="33">
        <f>K130</f>
        <v>30000</v>
      </c>
      <c r="L174" s="33">
        <f>L130</f>
        <v>30000</v>
      </c>
      <c r="M174" s="33">
        <f t="shared" si="2"/>
        <v>154153</v>
      </c>
      <c r="N174" s="25"/>
      <c r="O174" s="25"/>
      <c r="P174" s="25"/>
    </row>
    <row r="175" spans="1:15" ht="30.75" customHeight="1" hidden="1">
      <c r="A175" s="93"/>
      <c r="B175" s="99"/>
      <c r="C175" s="100"/>
      <c r="D175" s="32" t="s">
        <v>160</v>
      </c>
      <c r="E175" s="49"/>
      <c r="F175" s="49"/>
      <c r="G175" s="49"/>
      <c r="H175" s="49"/>
      <c r="I175" s="33"/>
      <c r="J175" s="49">
        <v>0</v>
      </c>
      <c r="K175" s="49">
        <v>0</v>
      </c>
      <c r="L175" s="49">
        <v>0</v>
      </c>
      <c r="M175" s="49">
        <v>0</v>
      </c>
      <c r="N175" s="14"/>
      <c r="O175" s="1"/>
    </row>
    <row r="176" spans="1:16" ht="15.75">
      <c r="A176" s="93"/>
      <c r="B176" s="65" t="s">
        <v>32</v>
      </c>
      <c r="C176" s="65"/>
      <c r="D176" s="65"/>
      <c r="E176" s="49">
        <f>E177+E178</f>
        <v>15093</v>
      </c>
      <c r="F176" s="49">
        <f aca="true" t="shared" si="4" ref="F176:L176">F177+F178</f>
        <v>36733</v>
      </c>
      <c r="G176" s="49">
        <f>G172+G48</f>
        <v>21215</v>
      </c>
      <c r="H176" s="49">
        <f>H172+H48</f>
        <v>14697</v>
      </c>
      <c r="I176" s="49">
        <f>I177+I178+I179</f>
        <v>24486</v>
      </c>
      <c r="J176" s="49">
        <f t="shared" si="4"/>
        <v>33200</v>
      </c>
      <c r="K176" s="49">
        <f t="shared" si="4"/>
        <v>33200</v>
      </c>
      <c r="L176" s="49">
        <f t="shared" si="4"/>
        <v>33200</v>
      </c>
      <c r="M176" s="49">
        <f t="shared" si="2"/>
        <v>211824</v>
      </c>
      <c r="N176" s="12"/>
      <c r="O176" s="4"/>
      <c r="P176" s="1"/>
    </row>
    <row r="177" spans="1:15" ht="18" customHeight="1">
      <c r="A177" s="93"/>
      <c r="B177" s="63" t="s">
        <v>20</v>
      </c>
      <c r="C177" s="63"/>
      <c r="D177" s="65"/>
      <c r="E177" s="49">
        <f aca="true" t="shared" si="5" ref="E177:J177">E48+E173</f>
        <v>15093</v>
      </c>
      <c r="F177" s="49">
        <f t="shared" si="5"/>
        <v>16726</v>
      </c>
      <c r="G177" s="49">
        <f t="shared" si="5"/>
        <v>10415</v>
      </c>
      <c r="H177" s="49">
        <f t="shared" si="5"/>
        <v>606</v>
      </c>
      <c r="I177" s="49">
        <f t="shared" si="5"/>
        <v>5231</v>
      </c>
      <c r="J177" s="49">
        <f t="shared" si="5"/>
        <v>3200</v>
      </c>
      <c r="K177" s="49">
        <f>K173+K48</f>
        <v>3200</v>
      </c>
      <c r="L177" s="49">
        <f>L173+L48</f>
        <v>3200</v>
      </c>
      <c r="M177" s="49">
        <f t="shared" si="2"/>
        <v>57671</v>
      </c>
      <c r="N177" s="13"/>
      <c r="O177" s="9"/>
    </row>
    <row r="178" spans="1:15" ht="15" customHeight="1">
      <c r="A178" s="93"/>
      <c r="B178" s="63" t="s">
        <v>18</v>
      </c>
      <c r="C178" s="63"/>
      <c r="D178" s="65"/>
      <c r="E178" s="49">
        <v>0</v>
      </c>
      <c r="F178" s="49">
        <f aca="true" t="shared" si="6" ref="F178:L178">F174</f>
        <v>20007</v>
      </c>
      <c r="G178" s="49">
        <f t="shared" si="6"/>
        <v>10800</v>
      </c>
      <c r="H178" s="49">
        <f t="shared" si="6"/>
        <v>14091</v>
      </c>
      <c r="I178" s="49">
        <f t="shared" si="6"/>
        <v>19255</v>
      </c>
      <c r="J178" s="49">
        <f t="shared" si="6"/>
        <v>30000</v>
      </c>
      <c r="K178" s="49">
        <f t="shared" si="6"/>
        <v>30000</v>
      </c>
      <c r="L178" s="49">
        <f t="shared" si="6"/>
        <v>30000</v>
      </c>
      <c r="M178" s="49">
        <f t="shared" si="2"/>
        <v>154153</v>
      </c>
      <c r="N178" s="2"/>
      <c r="O178" s="2"/>
    </row>
    <row r="179" spans="1:13" ht="15.75" hidden="1">
      <c r="A179" s="94"/>
      <c r="B179" s="66" t="s">
        <v>160</v>
      </c>
      <c r="C179" s="67"/>
      <c r="D179" s="67"/>
      <c r="E179" s="68"/>
      <c r="F179" s="68"/>
      <c r="G179" s="68"/>
      <c r="H179" s="68"/>
      <c r="I179" s="69"/>
      <c r="J179" s="70">
        <v>0</v>
      </c>
      <c r="K179" s="71">
        <v>0</v>
      </c>
      <c r="L179" s="71">
        <v>0</v>
      </c>
      <c r="M179" s="49">
        <f t="shared" si="2"/>
        <v>0</v>
      </c>
    </row>
    <row r="180" spans="8:13" ht="12.75">
      <c r="H180" s="11"/>
      <c r="I180" s="11"/>
      <c r="K180" s="5"/>
      <c r="L180" s="5"/>
      <c r="M180" s="5"/>
    </row>
    <row r="181" spans="8:9" ht="12.75">
      <c r="H181" s="11"/>
      <c r="I181" s="11"/>
    </row>
    <row r="182" spans="8:9" ht="12.75">
      <c r="H182" s="11"/>
      <c r="I182" s="11"/>
    </row>
    <row r="183" spans="8:9" ht="12.75">
      <c r="H183" s="11"/>
      <c r="I183" s="11"/>
    </row>
    <row r="184" spans="8:9" ht="12.75">
      <c r="H184" s="11"/>
      <c r="I184" s="11"/>
    </row>
    <row r="185" spans="8:9" ht="12.75">
      <c r="H185" s="11"/>
      <c r="I185" s="11"/>
    </row>
    <row r="186" spans="8:9" ht="12.75">
      <c r="H186" s="11"/>
      <c r="I186" s="11"/>
    </row>
    <row r="187" spans="8:18" ht="12.75">
      <c r="H187" s="11"/>
      <c r="I187" s="11"/>
      <c r="R187">
        <v>0.3</v>
      </c>
    </row>
    <row r="188" spans="8:9" ht="12.75">
      <c r="H188" s="11"/>
      <c r="I188" s="11"/>
    </row>
    <row r="189" spans="8:9" ht="12.75">
      <c r="H189" s="11"/>
      <c r="I189" s="11"/>
    </row>
    <row r="190" spans="8:9" ht="12.75">
      <c r="H190" s="11"/>
      <c r="I190" s="11"/>
    </row>
    <row r="191" spans="8:9" ht="12.75">
      <c r="H191" s="11"/>
      <c r="I191" s="11"/>
    </row>
    <row r="192" spans="8:9" ht="12.75">
      <c r="H192" s="11"/>
      <c r="I192" s="11"/>
    </row>
    <row r="193" spans="8:9" ht="12.75">
      <c r="H193" s="11"/>
      <c r="I193" s="11"/>
    </row>
    <row r="194" spans="8:9" ht="12.75">
      <c r="H194" s="11"/>
      <c r="I194" s="11"/>
    </row>
    <row r="195" spans="8:9" ht="12.75">
      <c r="H195" s="11"/>
      <c r="I195" s="11"/>
    </row>
    <row r="196" spans="8:9" ht="12.75">
      <c r="H196" s="11"/>
      <c r="I196" s="11"/>
    </row>
    <row r="197" spans="8:9" ht="12.75">
      <c r="H197" s="11"/>
      <c r="I197" s="11"/>
    </row>
    <row r="198" spans="8:9" ht="12.75">
      <c r="H198" s="11"/>
      <c r="I198" s="11"/>
    </row>
    <row r="199" spans="8:9" ht="12.75">
      <c r="H199" s="11"/>
      <c r="I199" s="11"/>
    </row>
    <row r="200" spans="8:9" ht="12.75">
      <c r="H200" s="11"/>
      <c r="I200" s="11"/>
    </row>
    <row r="201" spans="8:9" ht="12.75">
      <c r="H201" s="11"/>
      <c r="I201" s="11"/>
    </row>
    <row r="202" spans="8:9" ht="12.75">
      <c r="H202" s="11"/>
      <c r="I202" s="11"/>
    </row>
    <row r="203" spans="8:9" ht="12.75">
      <c r="H203" s="11"/>
      <c r="I203" s="11"/>
    </row>
    <row r="204" spans="8:9" ht="12.75">
      <c r="H204" s="11"/>
      <c r="I204" s="11"/>
    </row>
    <row r="205" spans="8:9" ht="12.75">
      <c r="H205" s="11"/>
      <c r="I205" s="11"/>
    </row>
    <row r="206" spans="8:9" ht="12.75">
      <c r="H206" s="11"/>
      <c r="I206" s="11"/>
    </row>
    <row r="207" spans="8:9" ht="12.75">
      <c r="H207" s="11"/>
      <c r="I207" s="11"/>
    </row>
    <row r="208" spans="8:9" ht="12.75">
      <c r="H208" s="11"/>
      <c r="I208" s="11"/>
    </row>
    <row r="209" spans="8:9" ht="12.75">
      <c r="H209" s="11"/>
      <c r="I209" s="11"/>
    </row>
    <row r="210" spans="8:9" ht="12.75">
      <c r="H210" s="11"/>
      <c r="I210" s="11"/>
    </row>
    <row r="211" spans="8:9" ht="12.75">
      <c r="H211" s="11"/>
      <c r="I211" s="11"/>
    </row>
    <row r="212" spans="8:9" ht="12.75">
      <c r="H212" s="11"/>
      <c r="I212" s="11"/>
    </row>
    <row r="213" spans="8:9" ht="12.75">
      <c r="H213" s="11"/>
      <c r="I213" s="11"/>
    </row>
    <row r="214" spans="8:9" ht="12.75">
      <c r="H214" s="11"/>
      <c r="I214" s="11"/>
    </row>
  </sheetData>
  <sheetProtection/>
  <mergeCells count="70">
    <mergeCell ref="B166:B167"/>
    <mergeCell ref="A166:A167"/>
    <mergeCell ref="B162:B163"/>
    <mergeCell ref="A162:A163"/>
    <mergeCell ref="A172:A179"/>
    <mergeCell ref="A170:A171"/>
    <mergeCell ref="B170:B171"/>
    <mergeCell ref="B129:B130"/>
    <mergeCell ref="A129:A130"/>
    <mergeCell ref="B173:C175"/>
    <mergeCell ref="B164:B165"/>
    <mergeCell ref="A164:A165"/>
    <mergeCell ref="B154:B155"/>
    <mergeCell ref="A154:A155"/>
    <mergeCell ref="B168:B169"/>
    <mergeCell ref="A156:A157"/>
    <mergeCell ref="A168:A169"/>
    <mergeCell ref="B156:B157"/>
    <mergeCell ref="B158:B159"/>
    <mergeCell ref="A158:A159"/>
    <mergeCell ref="B160:B161"/>
    <mergeCell ref="A160:A161"/>
    <mergeCell ref="A136:A137"/>
    <mergeCell ref="A148:A149"/>
    <mergeCell ref="B150:B151"/>
    <mergeCell ref="A150:A151"/>
    <mergeCell ref="B152:B153"/>
    <mergeCell ref="A152:A153"/>
    <mergeCell ref="B148:B149"/>
    <mergeCell ref="B136:B137"/>
    <mergeCell ref="B138:B139"/>
    <mergeCell ref="B144:B145"/>
    <mergeCell ref="A144:A145"/>
    <mergeCell ref="A142:A143"/>
    <mergeCell ref="B142:B143"/>
    <mergeCell ref="A140:A141"/>
    <mergeCell ref="B140:B141"/>
    <mergeCell ref="A138:A139"/>
    <mergeCell ref="A134:A135"/>
    <mergeCell ref="A132:A133"/>
    <mergeCell ref="B132:B133"/>
    <mergeCell ref="B134:B135"/>
    <mergeCell ref="B63:B64"/>
    <mergeCell ref="A63:A64"/>
    <mergeCell ref="B6:M6"/>
    <mergeCell ref="B7:M7"/>
    <mergeCell ref="J3:M3"/>
    <mergeCell ref="J4:M4"/>
    <mergeCell ref="J5:M5"/>
    <mergeCell ref="A21:M21"/>
    <mergeCell ref="B8:M8"/>
    <mergeCell ref="B9:M9"/>
    <mergeCell ref="A68:A69"/>
    <mergeCell ref="B68:B69"/>
    <mergeCell ref="A112:A113"/>
    <mergeCell ref="B106:B107"/>
    <mergeCell ref="B100:B101"/>
    <mergeCell ref="A100:A101"/>
    <mergeCell ref="A55:A56"/>
    <mergeCell ref="B49:M49"/>
    <mergeCell ref="D38:D48"/>
    <mergeCell ref="B125:B126"/>
    <mergeCell ref="A125:A126"/>
    <mergeCell ref="A127:A128"/>
    <mergeCell ref="B127:B128"/>
    <mergeCell ref="B112:B113"/>
    <mergeCell ref="A72:A73"/>
    <mergeCell ref="B72:B73"/>
    <mergeCell ref="C22:C48"/>
    <mergeCell ref="C53:C171"/>
  </mergeCells>
  <printOptions/>
  <pageMargins left="0.4724409448818898" right="0.3937007874015748" top="0" bottom="0" header="0.5118110236220472" footer="0.5118110236220472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2019-02-18T06:46:17Z</cp:lastPrinted>
  <dcterms:created xsi:type="dcterms:W3CDTF">2015-10-20T08:04:29Z</dcterms:created>
  <dcterms:modified xsi:type="dcterms:W3CDTF">2019-02-18T08:08:59Z</dcterms:modified>
  <cp:category/>
  <cp:version/>
  <cp:contentType/>
  <cp:contentStatus/>
</cp:coreProperties>
</file>