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<sst xmlns="http://schemas.openxmlformats.org/spreadsheetml/2006/main" count="201" uniqueCount="132">
  <si>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</si>
  <si>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</si>
  <si>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</si>
  <si>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</si>
  <si>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</si>
  <si>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</si>
  <si>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</si>
  <si>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</si>
  <si>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</si>
  <si>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</si>
  <si>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</si>
  <si>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</si>
  <si>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</si>
  <si>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</si>
  <si>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</si>
  <si>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</si>
  <si>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</si>
  <si>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</si>
  <si>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</si>
  <si>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</si>
  <si>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</si>
  <si>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</si>
  <si>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</si>
  <si>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</si>
  <si>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</si>
  <si>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</si>
  <si>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</si>
  <si>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</si>
  <si>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</si>
  <si>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</si>
  <si>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</si>
  <si>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</si>
  <si>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</si>
  <si>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</si>
  <si>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</si>
  <si>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</si>
  <si>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</si>
  <si>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</si>
  <si>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</si>
  <si>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</si>
  <si>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</si>
  <si>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</si>
  <si>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</si>
  <si>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</si>
  <si>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</si>
  <si>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</si>
  <si>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</si>
  <si>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</si>
  <si>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</si>
  <si>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</si>
  <si>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</si>
  <si>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</si>
  <si>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</si>
  <si>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</si>
  <si>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</si>
  <si>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</si>
  <si>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</si>
  <si>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</si>
  <si>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</si>
  <si>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</si>
  <si>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</si>
  <si>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</si>
  <si>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</si>
  <si>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</si>
  <si>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</si>
  <si>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</si>
  <si>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</si>
  <si>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</si>
  <si>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</si>
  <si>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</si>
  <si>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</si>
  <si>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</si>
  <si>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</si>
  <si>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</si>
  <si>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</si>
  <si>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</si>
  <si>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</si>
  <si>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</si>
  <si>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</si>
  <si>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</si>
  <si>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</si>
  <si>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</si>
  <si>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</si>
  <si>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</si>
  <si>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</si>
  <si>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</si>
  <si>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</si>
  <si>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</si>
  <si>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</si>
  <si>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</si>
  <si>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</si>
  <si>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</si>
  <si>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>местный бюджет</t>
  </si>
  <si>
    <t>2020 г.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</si>
  <si>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</si>
  <si>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</si>
  <si>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</si>
  <si>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</si>
  <si>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</si>
  <si>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</si>
  <si>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</si>
  <si>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</si>
  <si>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</si>
  <si>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</si>
  <si>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</si>
  <si>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</si>
  <si>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</si>
  <si>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</si>
  <si>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</si>
  <si>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</si>
  <si>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</si>
  <si>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</si>
  <si>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</si>
  <si>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</si>
  <si>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</si>
  <si>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</si>
  <si>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к Постановлению администрации</t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</si>
  <si>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</si>
  <si>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2021 г.</t>
  </si>
  <si>
    <t>2021</t>
  </si>
  <si>
    <t>4.30</t>
  </si>
  <si>
    <t>Ремонт фонтана в сквере 1812 года</t>
  </si>
  <si>
    <t>1.3.</t>
  </si>
  <si>
    <t>1.4.</t>
  </si>
  <si>
    <t>4.29</t>
  </si>
  <si>
    <t>Мероприятия по благоустройству</t>
  </si>
  <si>
    <t>4.31</t>
  </si>
  <si>
    <t>Уборка контейнерных площадок</t>
  </si>
  <si>
    <t>Ремонт участка сети уличного освещения по ул.Энтузиастов  ул.Мирная до ул.Станционный проезд)</t>
  </si>
  <si>
    <t>Ремонт линии уличного освещения от ул.Радищева до ЦРБ</t>
  </si>
  <si>
    <t xml:space="preserve">                                                                                       1. УЛИЧНОЕ  ОСВЕЩЕНИЕ                                                        тыс.руб.</t>
  </si>
  <si>
    <t>от   04.03.2019                   №214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</si>
</sst>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/>
    </xf>
    <xf numFmtId="164" fontId="6" fillId="0" borderId="2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4">
      <selection activeCell="I8" sqref="I8"/>
    </sheetView>
  </sheetViews>
  <sheetFormatPr defaultColWidth="9.00390625" defaultRowHeight="12.75"/>
  <cols>
    <col min="1" max="1" width="5.75390625" style="0" customWidth="1"/>
    <col min="2" max="2" width="67.625" style="0" customWidth="1"/>
    <col min="3" max="3" width="17.75390625" style="0" hidden="1" customWidth="1"/>
    <col min="4" max="4" width="18.625" style="0" hidden="1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10.125" style="0" customWidth="1"/>
    <col min="10" max="10" width="9.00390625" style="0" customWidth="1"/>
    <col min="11" max="12" width="8.875" style="0" customWidth="1"/>
    <col min="13" max="13" width="13.00390625" style="0" customWidth="1"/>
    <col min="14" max="14" width="9.625" style="0" bestFit="1" customWidth="1"/>
    <col min="15" max="15" width="13.125" style="1" bestFit="1" customWidth="1"/>
    <col min="16" max="19" width="9.125" style="1" customWidth="1"/>
  </cols>
  <sheetData>
    <row r="1" spans="9:13" ht="12.75" customHeight="1" hidden="1">
      <c r="I1" s="91" t="s">
        <v>44</v>
      </c>
      <c r="J1" s="91"/>
      <c r="K1" s="91"/>
      <c r="L1" s="91"/>
      <c r="M1" s="91"/>
    </row>
    <row r="2" spans="9:13" ht="12.75" customHeight="1" hidden="1">
      <c r="I2" s="91"/>
      <c r="J2" s="91"/>
      <c r="K2" s="91"/>
      <c r="L2" s="91"/>
      <c r="M2" s="91"/>
    </row>
    <row r="3" spans="9:13" ht="12.75" customHeight="1" hidden="1">
      <c r="I3" s="91"/>
      <c r="J3" s="91"/>
      <c r="K3" s="91"/>
      <c r="L3" s="91"/>
      <c r="M3" s="91"/>
    </row>
    <row r="4" spans="9:13" ht="12.75">
      <c r="I4" s="91"/>
      <c r="J4" s="91"/>
      <c r="K4" s="91"/>
      <c r="L4" s="91"/>
      <c r="M4" s="91"/>
    </row>
    <row r="5" spans="9:13" ht="12.75">
      <c r="I5" s="91" t="s">
        <v>116</v>
      </c>
      <c r="J5" s="91"/>
      <c r="K5" s="91"/>
      <c r="L5" s="91"/>
      <c r="M5" s="91"/>
    </row>
    <row r="6" spans="9:13" ht="12.75">
      <c r="I6" s="91" t="s">
        <v>45</v>
      </c>
      <c r="J6" s="91"/>
      <c r="K6" s="91"/>
      <c r="L6" s="91"/>
      <c r="M6" s="91"/>
    </row>
    <row r="7" spans="9:13" ht="12.75">
      <c r="I7" s="92" t="s">
        <v>131</v>
      </c>
      <c r="J7" s="91"/>
      <c r="K7" s="91"/>
      <c r="L7" s="91"/>
      <c r="M7" s="91"/>
    </row>
    <row r="9" spans="2:13" ht="18.75" thickBot="1">
      <c r="B9" s="97" t="s">
        <v>114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ht="13.5" hidden="1" thickBot="1"/>
    <row r="11" spans="1:14" ht="30" customHeight="1">
      <c r="A11" s="101" t="s">
        <v>89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20"/>
    </row>
    <row r="12" spans="1:13" ht="12.75">
      <c r="A12" s="21"/>
      <c r="B12" s="93" t="s">
        <v>130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96"/>
    </row>
    <row r="13" spans="1:13" ht="12.75" hidden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22"/>
      <c r="M13" s="6"/>
    </row>
    <row r="14" spans="1:13" ht="12.7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22"/>
      <c r="M14" s="6"/>
    </row>
    <row r="15" spans="1:18" ht="15.75">
      <c r="A15" s="105" t="s">
        <v>14</v>
      </c>
      <c r="B15" s="104" t="s">
        <v>42</v>
      </c>
      <c r="C15" s="104" t="s">
        <v>85</v>
      </c>
      <c r="D15" s="104" t="s">
        <v>16</v>
      </c>
      <c r="E15" s="106" t="s">
        <v>86</v>
      </c>
      <c r="F15" s="106"/>
      <c r="G15" s="106"/>
      <c r="H15" s="106"/>
      <c r="I15" s="106"/>
      <c r="J15" s="106"/>
      <c r="K15" s="106"/>
      <c r="L15" s="106"/>
      <c r="M15" s="116" t="s">
        <v>17</v>
      </c>
      <c r="P15" s="34"/>
      <c r="Q15" s="34"/>
      <c r="R15" s="34"/>
    </row>
    <row r="16" spans="1:18" ht="19.5" customHeight="1">
      <c r="A16" s="105"/>
      <c r="B16" s="104"/>
      <c r="C16" s="104"/>
      <c r="D16" s="104"/>
      <c r="E16" s="3">
        <v>2014</v>
      </c>
      <c r="F16" s="3">
        <v>2015</v>
      </c>
      <c r="G16" s="3">
        <v>2016</v>
      </c>
      <c r="H16" s="3" t="s">
        <v>18</v>
      </c>
      <c r="I16" s="12" t="s">
        <v>49</v>
      </c>
      <c r="J16" s="3" t="s">
        <v>50</v>
      </c>
      <c r="K16" s="3" t="s">
        <v>93</v>
      </c>
      <c r="L16" s="3" t="s">
        <v>118</v>
      </c>
      <c r="M16" s="116"/>
      <c r="N16" s="1"/>
      <c r="P16" s="34"/>
      <c r="Q16" s="34"/>
      <c r="R16" s="34"/>
    </row>
    <row r="17" spans="1:18" ht="27" customHeight="1">
      <c r="A17" s="36" t="s">
        <v>55</v>
      </c>
      <c r="B17" s="13" t="s">
        <v>19</v>
      </c>
      <c r="C17" s="100" t="s">
        <v>91</v>
      </c>
      <c r="D17" s="12" t="s">
        <v>92</v>
      </c>
      <c r="E17" s="8">
        <v>1478</v>
      </c>
      <c r="F17" s="8">
        <v>1500</v>
      </c>
      <c r="G17" s="8">
        <v>1200</v>
      </c>
      <c r="H17" s="8">
        <v>1500</v>
      </c>
      <c r="I17" s="8">
        <v>803</v>
      </c>
      <c r="J17" s="8">
        <v>1500</v>
      </c>
      <c r="K17" s="8">
        <v>1500</v>
      </c>
      <c r="L17" s="8">
        <v>1500</v>
      </c>
      <c r="M17" s="67">
        <f>L17+K17+J17+I17+H17+G17+F17+E17</f>
        <v>10981</v>
      </c>
      <c r="N17" s="33"/>
      <c r="O17" s="2"/>
      <c r="P17" s="60"/>
      <c r="Q17" s="60"/>
      <c r="R17" s="60"/>
    </row>
    <row r="18" spans="1:18" ht="31.5" customHeight="1" hidden="1">
      <c r="A18" s="36">
        <v>2</v>
      </c>
      <c r="B18" s="13" t="s">
        <v>21</v>
      </c>
      <c r="C18" s="100"/>
      <c r="D18" s="12" t="s">
        <v>20</v>
      </c>
      <c r="E18" s="8"/>
      <c r="F18" s="8"/>
      <c r="G18" s="8"/>
      <c r="H18" s="8"/>
      <c r="I18" s="23"/>
      <c r="J18" s="8"/>
      <c r="K18" s="8">
        <v>2000</v>
      </c>
      <c r="L18" s="8"/>
      <c r="M18" s="67" t="e">
        <f>#REF!+#REF!+#REF!+H18+I18+J18+K18</f>
        <v>#REF!</v>
      </c>
      <c r="N18" s="33"/>
      <c r="O18" s="2"/>
      <c r="P18" s="60"/>
      <c r="Q18" s="60"/>
      <c r="R18" s="60"/>
    </row>
    <row r="19" spans="1:18" ht="24" customHeight="1">
      <c r="A19" s="36" t="s">
        <v>56</v>
      </c>
      <c r="B19" s="13" t="s">
        <v>22</v>
      </c>
      <c r="C19" s="100"/>
      <c r="D19" s="12" t="s">
        <v>92</v>
      </c>
      <c r="E19" s="8">
        <v>12430</v>
      </c>
      <c r="F19" s="8">
        <v>12425</v>
      </c>
      <c r="G19" s="8">
        <v>13129.3</v>
      </c>
      <c r="H19" s="8">
        <v>15095.5</v>
      </c>
      <c r="I19" s="8">
        <v>15918</v>
      </c>
      <c r="J19" s="8">
        <v>17000</v>
      </c>
      <c r="K19" s="8">
        <v>17000</v>
      </c>
      <c r="L19" s="8">
        <v>17000</v>
      </c>
      <c r="M19" s="67">
        <f>L19+K19+J19+I19+H19+G19+F19+E19</f>
        <v>119997.8</v>
      </c>
      <c r="N19" s="33"/>
      <c r="O19" s="2"/>
      <c r="P19" s="60"/>
      <c r="Q19" s="60"/>
      <c r="R19" s="60"/>
    </row>
    <row r="20" spans="1:18" ht="32.25" customHeight="1">
      <c r="A20" s="37" t="s">
        <v>122</v>
      </c>
      <c r="B20" s="13" t="s">
        <v>128</v>
      </c>
      <c r="C20" s="24" t="s">
        <v>91</v>
      </c>
      <c r="D20" s="12" t="s">
        <v>92</v>
      </c>
      <c r="E20" s="8"/>
      <c r="F20" s="8"/>
      <c r="G20" s="8"/>
      <c r="H20" s="8"/>
      <c r="I20" s="8">
        <v>171.2</v>
      </c>
      <c r="J20" s="8"/>
      <c r="K20" s="8"/>
      <c r="L20" s="8"/>
      <c r="M20" s="67">
        <f>I20</f>
        <v>171.2</v>
      </c>
      <c r="N20" s="33"/>
      <c r="O20" s="2"/>
      <c r="P20" s="60"/>
      <c r="Q20" s="60"/>
      <c r="R20" s="60"/>
    </row>
    <row r="21" spans="1:18" ht="18.75" customHeight="1">
      <c r="A21" s="37" t="s">
        <v>123</v>
      </c>
      <c r="B21" s="13" t="s">
        <v>129</v>
      </c>
      <c r="C21" s="24"/>
      <c r="D21" s="12"/>
      <c r="E21" s="8"/>
      <c r="F21" s="8"/>
      <c r="G21" s="8"/>
      <c r="H21" s="8"/>
      <c r="I21" s="8">
        <v>189.9</v>
      </c>
      <c r="J21" s="8"/>
      <c r="K21" s="8"/>
      <c r="L21" s="8"/>
      <c r="M21" s="67">
        <f>I21</f>
        <v>189.9</v>
      </c>
      <c r="N21" s="33"/>
      <c r="O21" s="65"/>
      <c r="P21" s="60"/>
      <c r="Q21" s="60"/>
      <c r="R21" s="60"/>
    </row>
    <row r="22" spans="1:18" ht="16.5" thickBot="1">
      <c r="A22" s="38"/>
      <c r="B22" s="50" t="s">
        <v>11</v>
      </c>
      <c r="C22" s="24"/>
      <c r="D22" s="51"/>
      <c r="E22" s="52">
        <f>E17+E19+E20+E21</f>
        <v>13908</v>
      </c>
      <c r="F22" s="52">
        <f aca="true" t="shared" si="0" ref="F22:L22">F17+F19+F20+F21</f>
        <v>13925</v>
      </c>
      <c r="G22" s="52">
        <f t="shared" si="0"/>
        <v>14329.3</v>
      </c>
      <c r="H22" s="52">
        <f t="shared" si="0"/>
        <v>16595.5</v>
      </c>
      <c r="I22" s="52">
        <f t="shared" si="0"/>
        <v>17082.100000000002</v>
      </c>
      <c r="J22" s="52">
        <f t="shared" si="0"/>
        <v>18500</v>
      </c>
      <c r="K22" s="52">
        <f t="shared" si="0"/>
        <v>18500</v>
      </c>
      <c r="L22" s="52">
        <f t="shared" si="0"/>
        <v>18500</v>
      </c>
      <c r="M22" s="68">
        <f>M17+M19+M20+M21</f>
        <v>131339.9</v>
      </c>
      <c r="N22" s="64"/>
      <c r="O22" s="65"/>
      <c r="P22" s="60"/>
      <c r="Q22" s="61"/>
      <c r="R22" s="61"/>
    </row>
    <row r="23" spans="1:16" ht="16.5" customHeight="1" hidden="1" thickBot="1">
      <c r="A23" s="69"/>
      <c r="B23" s="50"/>
      <c r="C23" s="24"/>
      <c r="D23" s="51"/>
      <c r="E23" s="51"/>
      <c r="F23" s="51"/>
      <c r="G23" s="51"/>
      <c r="H23" s="53"/>
      <c r="I23" s="53"/>
      <c r="J23" s="53"/>
      <c r="K23" s="53"/>
      <c r="L23" s="53"/>
      <c r="M23" s="70"/>
      <c r="N23" s="33"/>
      <c r="O23" s="2"/>
      <c r="P23" s="34"/>
    </row>
    <row r="24" spans="1:16" ht="16.5" hidden="1" thickBot="1">
      <c r="A24" s="69"/>
      <c r="B24" s="50"/>
      <c r="C24" s="50"/>
      <c r="D24" s="51"/>
      <c r="E24" s="51"/>
      <c r="F24" s="51"/>
      <c r="G24" s="51"/>
      <c r="H24" s="53"/>
      <c r="I24" s="53"/>
      <c r="J24" s="53"/>
      <c r="K24" s="53"/>
      <c r="L24" s="53"/>
      <c r="M24" s="70"/>
      <c r="N24" s="33"/>
      <c r="O24" s="2"/>
      <c r="P24" s="34"/>
    </row>
    <row r="25" spans="1:16" ht="16.5" hidden="1" thickBot="1">
      <c r="A25" s="69"/>
      <c r="B25" s="50"/>
      <c r="C25" s="50"/>
      <c r="D25" s="51"/>
      <c r="E25" s="51"/>
      <c r="F25" s="51"/>
      <c r="G25" s="51"/>
      <c r="H25" s="53"/>
      <c r="I25" s="53"/>
      <c r="J25" s="53"/>
      <c r="K25" s="53"/>
      <c r="L25" s="53"/>
      <c r="M25" s="70"/>
      <c r="N25" s="33"/>
      <c r="O25" s="2"/>
      <c r="P25" s="34"/>
    </row>
    <row r="26" spans="1:16" ht="15.75">
      <c r="A26" s="39"/>
      <c r="B26" s="98" t="s">
        <v>23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33"/>
      <c r="O26" s="2"/>
      <c r="P26" s="34"/>
    </row>
    <row r="27" spans="1:16" ht="15.75" hidden="1">
      <c r="A27" s="4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71"/>
      <c r="N27" s="33"/>
      <c r="O27" s="2"/>
      <c r="P27" s="34"/>
    </row>
    <row r="28" spans="1:16" ht="15.75" customHeight="1">
      <c r="A28" s="107" t="s">
        <v>43</v>
      </c>
      <c r="B28" s="109" t="s">
        <v>15</v>
      </c>
      <c r="C28" s="113" t="s">
        <v>85</v>
      </c>
      <c r="D28" s="108" t="s">
        <v>16</v>
      </c>
      <c r="E28" s="112">
        <v>2014</v>
      </c>
      <c r="F28" s="112">
        <v>2015</v>
      </c>
      <c r="G28" s="112">
        <v>2016</v>
      </c>
      <c r="H28" s="109">
        <v>2017</v>
      </c>
      <c r="I28" s="109">
        <v>2018</v>
      </c>
      <c r="J28" s="109">
        <v>2019</v>
      </c>
      <c r="K28" s="109">
        <v>2020</v>
      </c>
      <c r="L28" s="109">
        <v>2021</v>
      </c>
      <c r="M28" s="119" t="s">
        <v>17</v>
      </c>
      <c r="N28" s="33"/>
      <c r="O28" s="2"/>
      <c r="P28" s="34"/>
    </row>
    <row r="29" spans="1:16" ht="5.25" customHeight="1">
      <c r="A29" s="107"/>
      <c r="B29" s="109"/>
      <c r="C29" s="113"/>
      <c r="D29" s="108"/>
      <c r="E29" s="112"/>
      <c r="F29" s="112"/>
      <c r="G29" s="112"/>
      <c r="H29" s="109"/>
      <c r="I29" s="109"/>
      <c r="J29" s="109"/>
      <c r="K29" s="109"/>
      <c r="L29" s="109"/>
      <c r="M29" s="119"/>
      <c r="N29" s="33"/>
      <c r="O29" s="2"/>
      <c r="P29" s="34"/>
    </row>
    <row r="30" spans="1:16" ht="29.25" customHeight="1">
      <c r="A30" s="41" t="s">
        <v>57</v>
      </c>
      <c r="B30" s="25" t="s">
        <v>24</v>
      </c>
      <c r="C30" s="117" t="s">
        <v>87</v>
      </c>
      <c r="D30" s="8" t="s">
        <v>92</v>
      </c>
      <c r="E30" s="8">
        <v>572.3</v>
      </c>
      <c r="F30" s="8">
        <v>382</v>
      </c>
      <c r="G30" s="8">
        <v>372</v>
      </c>
      <c r="H30" s="10">
        <v>375</v>
      </c>
      <c r="I30" s="10">
        <v>604.6</v>
      </c>
      <c r="J30" s="10">
        <v>886.4</v>
      </c>
      <c r="K30" s="10">
        <v>886.4</v>
      </c>
      <c r="L30" s="10">
        <v>886.4</v>
      </c>
      <c r="M30" s="67">
        <f>E30+F30+G30+H30+I30+J30+K30+L30</f>
        <v>4965.1</v>
      </c>
      <c r="N30" s="33"/>
      <c r="O30" s="62"/>
      <c r="P30" s="34"/>
    </row>
    <row r="31" spans="1:16" ht="19.5" customHeight="1">
      <c r="A31" s="41" t="s">
        <v>58</v>
      </c>
      <c r="B31" s="25" t="s">
        <v>25</v>
      </c>
      <c r="C31" s="117"/>
      <c r="D31" s="8" t="s">
        <v>92</v>
      </c>
      <c r="E31" s="8">
        <v>622.2</v>
      </c>
      <c r="F31" s="8">
        <v>670</v>
      </c>
      <c r="G31" s="8">
        <v>646</v>
      </c>
      <c r="H31" s="10">
        <f>H32+H33</f>
        <v>559</v>
      </c>
      <c r="I31" s="10">
        <f>I32+I33</f>
        <v>415.29999999999995</v>
      </c>
      <c r="J31" s="10">
        <f>J32+J33</f>
        <v>608.8000000000001</v>
      </c>
      <c r="K31" s="10">
        <f>K32+K33</f>
        <v>608.8000000000001</v>
      </c>
      <c r="L31" s="10">
        <f>L32+L33</f>
        <v>608.8000000000001</v>
      </c>
      <c r="M31" s="67">
        <f aca="true" t="shared" si="1" ref="M31:M42">E31+F31+G31+H31+I31+J31+K31+L31</f>
        <v>4738.900000000001</v>
      </c>
      <c r="N31" s="33"/>
      <c r="O31" s="62"/>
      <c r="P31" s="34"/>
    </row>
    <row r="32" spans="1:16" ht="12" customHeight="1">
      <c r="A32" s="41"/>
      <c r="B32" s="25" t="s">
        <v>26</v>
      </c>
      <c r="C32" s="117"/>
      <c r="D32" s="8" t="s">
        <v>92</v>
      </c>
      <c r="E32" s="8"/>
      <c r="F32" s="8">
        <v>77</v>
      </c>
      <c r="G32" s="8">
        <v>52</v>
      </c>
      <c r="H32" s="10">
        <v>34</v>
      </c>
      <c r="I32" s="10">
        <v>13.4</v>
      </c>
      <c r="J32" s="10">
        <v>19.6</v>
      </c>
      <c r="K32" s="10">
        <v>19.6</v>
      </c>
      <c r="L32" s="10">
        <v>19.6</v>
      </c>
      <c r="M32" s="67">
        <f t="shared" si="1"/>
        <v>235.2</v>
      </c>
      <c r="N32" s="33"/>
      <c r="O32" s="62"/>
      <c r="P32" s="34"/>
    </row>
    <row r="33" spans="1:16" ht="18" customHeight="1">
      <c r="A33" s="41"/>
      <c r="B33" s="25" t="s">
        <v>39</v>
      </c>
      <c r="C33" s="117"/>
      <c r="D33" s="8" t="s">
        <v>92</v>
      </c>
      <c r="E33" s="8">
        <v>622.2</v>
      </c>
      <c r="F33" s="8">
        <v>593</v>
      </c>
      <c r="G33" s="8">
        <v>594</v>
      </c>
      <c r="H33" s="10">
        <v>525</v>
      </c>
      <c r="I33" s="10">
        <v>401.9</v>
      </c>
      <c r="J33" s="10">
        <v>589.2</v>
      </c>
      <c r="K33" s="10">
        <v>589.2</v>
      </c>
      <c r="L33" s="10">
        <v>589.2</v>
      </c>
      <c r="M33" s="67">
        <f t="shared" si="1"/>
        <v>4503.7</v>
      </c>
      <c r="N33" s="33"/>
      <c r="O33" s="62"/>
      <c r="P33" s="34"/>
    </row>
    <row r="34" spans="1:16" ht="27.75" customHeight="1">
      <c r="A34" s="41" t="s">
        <v>59</v>
      </c>
      <c r="B34" s="25" t="s">
        <v>27</v>
      </c>
      <c r="C34" s="117"/>
      <c r="D34" s="8" t="s">
        <v>92</v>
      </c>
      <c r="E34" s="8">
        <v>23.7</v>
      </c>
      <c r="F34" s="8">
        <v>16</v>
      </c>
      <c r="G34" s="8">
        <v>31</v>
      </c>
      <c r="H34" s="10">
        <v>12</v>
      </c>
      <c r="I34" s="10">
        <v>40</v>
      </c>
      <c r="J34" s="10">
        <v>58.6</v>
      </c>
      <c r="K34" s="10">
        <v>58.6</v>
      </c>
      <c r="L34" s="10">
        <v>58.6</v>
      </c>
      <c r="M34" s="67">
        <f t="shared" si="1"/>
        <v>298.5</v>
      </c>
      <c r="N34" s="33"/>
      <c r="O34" s="62"/>
      <c r="P34" s="34"/>
    </row>
    <row r="35" spans="1:16" ht="15.75">
      <c r="A35" s="41" t="s">
        <v>60</v>
      </c>
      <c r="B35" s="25" t="s">
        <v>28</v>
      </c>
      <c r="C35" s="117"/>
      <c r="D35" s="8" t="s">
        <v>92</v>
      </c>
      <c r="E35" s="8">
        <v>1544.1</v>
      </c>
      <c r="F35" s="8">
        <v>1252</v>
      </c>
      <c r="G35" s="8">
        <v>1281</v>
      </c>
      <c r="H35" s="10">
        <v>1384</v>
      </c>
      <c r="I35" s="10">
        <v>986.4</v>
      </c>
      <c r="J35" s="10">
        <v>1446.2</v>
      </c>
      <c r="K35" s="10">
        <v>1446.2</v>
      </c>
      <c r="L35" s="10">
        <v>1446.2</v>
      </c>
      <c r="M35" s="67">
        <f t="shared" si="1"/>
        <v>10786.1</v>
      </c>
      <c r="N35" s="33"/>
      <c r="O35" s="62"/>
      <c r="P35" s="34"/>
    </row>
    <row r="36" spans="1:16" ht="26.25" customHeight="1" hidden="1" thickBot="1">
      <c r="A36" s="41">
        <v>5</v>
      </c>
      <c r="B36" s="25" t="s">
        <v>29</v>
      </c>
      <c r="C36" s="117"/>
      <c r="D36" s="8" t="s">
        <v>92</v>
      </c>
      <c r="E36" s="8"/>
      <c r="F36" s="8"/>
      <c r="G36" s="8"/>
      <c r="H36" s="10"/>
      <c r="I36" s="10"/>
      <c r="J36" s="10"/>
      <c r="K36" s="10"/>
      <c r="L36" s="10"/>
      <c r="M36" s="67">
        <f t="shared" si="1"/>
        <v>0</v>
      </c>
      <c r="N36" s="33"/>
      <c r="O36" s="2"/>
      <c r="P36" s="34"/>
    </row>
    <row r="37" spans="1:16" ht="25.5" customHeight="1" hidden="1">
      <c r="A37" s="41"/>
      <c r="B37" s="25" t="s">
        <v>30</v>
      </c>
      <c r="C37" s="117"/>
      <c r="D37" s="8" t="s">
        <v>92</v>
      </c>
      <c r="E37" s="8"/>
      <c r="F37" s="8"/>
      <c r="G37" s="8"/>
      <c r="H37" s="10"/>
      <c r="I37" s="10"/>
      <c r="J37" s="10"/>
      <c r="K37" s="10"/>
      <c r="L37" s="10"/>
      <c r="M37" s="67">
        <f t="shared" si="1"/>
        <v>0</v>
      </c>
      <c r="N37" s="33"/>
      <c r="O37" s="2"/>
      <c r="P37" s="34"/>
    </row>
    <row r="38" spans="1:16" ht="23.25" customHeight="1" hidden="1" thickBot="1">
      <c r="A38" s="41"/>
      <c r="B38" s="25" t="s">
        <v>31</v>
      </c>
      <c r="C38" s="117"/>
      <c r="D38" s="8" t="s">
        <v>92</v>
      </c>
      <c r="E38" s="8"/>
      <c r="F38" s="8"/>
      <c r="G38" s="8"/>
      <c r="H38" s="10"/>
      <c r="I38" s="10"/>
      <c r="J38" s="10"/>
      <c r="K38" s="10"/>
      <c r="L38" s="10"/>
      <c r="M38" s="67">
        <f t="shared" si="1"/>
        <v>0</v>
      </c>
      <c r="N38" s="33"/>
      <c r="O38" s="2"/>
      <c r="P38" s="34"/>
    </row>
    <row r="39" spans="1:16" ht="22.5" customHeight="1" hidden="1">
      <c r="A39" s="41"/>
      <c r="B39" s="25"/>
      <c r="C39" s="117"/>
      <c r="D39" s="8" t="s">
        <v>92</v>
      </c>
      <c r="E39" s="8"/>
      <c r="F39" s="8"/>
      <c r="G39" s="8"/>
      <c r="H39" s="10"/>
      <c r="I39" s="10"/>
      <c r="J39" s="10"/>
      <c r="K39" s="10"/>
      <c r="L39" s="10"/>
      <c r="M39" s="67">
        <f t="shared" si="1"/>
        <v>0</v>
      </c>
      <c r="N39" s="33"/>
      <c r="O39" s="2"/>
      <c r="P39" s="34"/>
    </row>
    <row r="40" spans="1:16" ht="25.5" customHeight="1" hidden="1">
      <c r="A40" s="41">
        <v>6</v>
      </c>
      <c r="B40" s="25" t="s">
        <v>52</v>
      </c>
      <c r="C40" s="117"/>
      <c r="D40" s="8" t="s">
        <v>92</v>
      </c>
      <c r="E40" s="8"/>
      <c r="F40" s="8"/>
      <c r="G40" s="8"/>
      <c r="H40" s="10"/>
      <c r="I40" s="10"/>
      <c r="J40" s="10"/>
      <c r="K40" s="10"/>
      <c r="L40" s="10"/>
      <c r="M40" s="67">
        <f t="shared" si="1"/>
        <v>0</v>
      </c>
      <c r="N40" s="33"/>
      <c r="O40" s="2"/>
      <c r="P40" s="34"/>
    </row>
    <row r="41" spans="1:16" ht="22.5" customHeight="1" hidden="1">
      <c r="A41" s="41"/>
      <c r="B41" s="25"/>
      <c r="C41" s="117"/>
      <c r="D41" s="8" t="s">
        <v>92</v>
      </c>
      <c r="E41" s="8"/>
      <c r="F41" s="8"/>
      <c r="G41" s="8"/>
      <c r="H41" s="10"/>
      <c r="I41" s="10"/>
      <c r="J41" s="10"/>
      <c r="K41" s="10"/>
      <c r="L41" s="10"/>
      <c r="M41" s="67">
        <f t="shared" si="1"/>
        <v>0</v>
      </c>
      <c r="N41" s="33"/>
      <c r="O41" s="2"/>
      <c r="P41" s="34"/>
    </row>
    <row r="42" spans="1:16" ht="17.25" customHeight="1">
      <c r="A42" s="41" t="s">
        <v>61</v>
      </c>
      <c r="B42" s="25" t="s">
        <v>32</v>
      </c>
      <c r="C42" s="117"/>
      <c r="D42" s="8" t="s">
        <v>92</v>
      </c>
      <c r="E42" s="8"/>
      <c r="F42" s="8"/>
      <c r="G42" s="8"/>
      <c r="H42" s="10"/>
      <c r="I42" s="10"/>
      <c r="J42" s="10"/>
      <c r="K42" s="10"/>
      <c r="L42" s="10"/>
      <c r="M42" s="67">
        <f t="shared" si="1"/>
        <v>0</v>
      </c>
      <c r="N42" s="33"/>
      <c r="O42" s="65"/>
      <c r="P42" s="34"/>
    </row>
    <row r="43" spans="1:16" ht="16.5" thickBot="1">
      <c r="A43" s="42"/>
      <c r="B43" s="54" t="s">
        <v>33</v>
      </c>
      <c r="C43" s="54"/>
      <c r="D43" s="55"/>
      <c r="E43" s="55">
        <f>E30+E31+E34+E35+E42</f>
        <v>2762.3</v>
      </c>
      <c r="F43" s="55">
        <f aca="true" t="shared" si="2" ref="F43:L43">F30+F31+F34+F35+F42</f>
        <v>2320</v>
      </c>
      <c r="G43" s="55">
        <f t="shared" si="2"/>
        <v>2330</v>
      </c>
      <c r="H43" s="55">
        <f t="shared" si="2"/>
        <v>2330</v>
      </c>
      <c r="I43" s="55">
        <f t="shared" si="2"/>
        <v>2046.3000000000002</v>
      </c>
      <c r="J43" s="55">
        <f t="shared" si="2"/>
        <v>3000</v>
      </c>
      <c r="K43" s="55">
        <f t="shared" si="2"/>
        <v>3000</v>
      </c>
      <c r="L43" s="55">
        <f t="shared" si="2"/>
        <v>3000</v>
      </c>
      <c r="M43" s="67">
        <f>M30+M31++M34+M35</f>
        <v>20788.6</v>
      </c>
      <c r="N43" s="64"/>
      <c r="O43" s="62"/>
      <c r="P43" s="34"/>
    </row>
    <row r="44" spans="1:16" ht="16.5" hidden="1" thickBot="1">
      <c r="A44" s="72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73" t="e">
        <f>D44+#REF!+#REF!+#REF!+H44+I44+J44+K44</f>
        <v>#REF!</v>
      </c>
      <c r="N44" s="33"/>
      <c r="O44" s="2"/>
      <c r="P44" s="34"/>
    </row>
    <row r="45" spans="1:16" ht="16.5" hidden="1" thickBot="1">
      <c r="A45" s="74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73"/>
      <c r="N45" s="33"/>
      <c r="O45" s="2"/>
      <c r="P45" s="34"/>
    </row>
    <row r="46" spans="1:16" ht="16.5" hidden="1" thickBot="1">
      <c r="A46" s="7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73"/>
      <c r="N46" s="33"/>
      <c r="O46" s="2"/>
      <c r="P46" s="34"/>
    </row>
    <row r="47" spans="1:16" ht="16.5" hidden="1" thickBot="1">
      <c r="A47" s="74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73"/>
      <c r="N47" s="33"/>
      <c r="O47" s="2"/>
      <c r="P47" s="34"/>
    </row>
    <row r="48" spans="1:16" ht="16.5" hidden="1" thickBot="1">
      <c r="A48" s="7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73"/>
      <c r="N48" s="33"/>
      <c r="O48" s="2"/>
      <c r="P48" s="34"/>
    </row>
    <row r="49" spans="1:16" ht="16.5" hidden="1" thickBot="1">
      <c r="A49" s="74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73"/>
      <c r="N49" s="33"/>
      <c r="O49" s="2"/>
      <c r="P49" s="34"/>
    </row>
    <row r="50" spans="1:16" ht="16.5" hidden="1" thickBot="1">
      <c r="A50" s="7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73"/>
      <c r="N50" s="33"/>
      <c r="O50" s="2"/>
      <c r="P50" s="34"/>
    </row>
    <row r="51" spans="1:16" ht="16.5" hidden="1" thickBot="1">
      <c r="A51" s="74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33"/>
      <c r="O51" s="2"/>
      <c r="P51" s="34"/>
    </row>
    <row r="52" spans="1:16" ht="16.5" hidden="1" thickBot="1">
      <c r="A52" s="74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33"/>
      <c r="O52" s="2"/>
      <c r="P52" s="34"/>
    </row>
    <row r="53" spans="1:16" ht="14.25" customHeight="1">
      <c r="A53" s="39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4"/>
      <c r="N53" s="33"/>
      <c r="O53" s="2"/>
      <c r="P53" s="34"/>
    </row>
    <row r="54" spans="1:16" ht="13.5" customHeight="1" hidden="1" thickBot="1">
      <c r="A54" s="43"/>
      <c r="B54" s="113" t="s">
        <v>34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33"/>
      <c r="O54" s="2"/>
      <c r="P54" s="34"/>
    </row>
    <row r="55" spans="1:16" ht="23.25" customHeight="1">
      <c r="A55" s="40" t="s">
        <v>43</v>
      </c>
      <c r="B55" s="120" t="s">
        <v>15</v>
      </c>
      <c r="C55" s="115" t="s">
        <v>85</v>
      </c>
      <c r="D55" s="115" t="s">
        <v>16</v>
      </c>
      <c r="E55" s="12">
        <v>2014</v>
      </c>
      <c r="F55" s="12">
        <v>2015</v>
      </c>
      <c r="G55" s="12">
        <v>2016</v>
      </c>
      <c r="H55" s="12">
        <v>2017</v>
      </c>
      <c r="I55" s="12">
        <v>2018</v>
      </c>
      <c r="J55" s="12">
        <v>2019</v>
      </c>
      <c r="K55" s="12">
        <v>2020</v>
      </c>
      <c r="L55" s="12">
        <v>2021</v>
      </c>
      <c r="M55" s="76" t="s">
        <v>17</v>
      </c>
      <c r="N55" s="33"/>
      <c r="O55" s="2"/>
      <c r="P55" s="34"/>
    </row>
    <row r="56" spans="1:16" ht="13.5" customHeight="1" hidden="1" thickBot="1">
      <c r="A56" s="40"/>
      <c r="B56" s="120"/>
      <c r="C56" s="115"/>
      <c r="D56" s="115"/>
      <c r="E56" s="26"/>
      <c r="F56" s="26"/>
      <c r="G56" s="26"/>
      <c r="H56" s="11"/>
      <c r="I56" s="11"/>
      <c r="J56" s="11"/>
      <c r="K56" s="11"/>
      <c r="L56" s="11"/>
      <c r="M56" s="75"/>
      <c r="N56" s="33"/>
      <c r="O56" s="2"/>
      <c r="P56" s="34"/>
    </row>
    <row r="57" spans="1:16" ht="18" customHeight="1" hidden="1">
      <c r="A57" s="107" t="s">
        <v>62</v>
      </c>
      <c r="B57" s="100" t="s">
        <v>47</v>
      </c>
      <c r="C57" s="100" t="s">
        <v>117</v>
      </c>
      <c r="D57" s="8" t="s">
        <v>92</v>
      </c>
      <c r="E57" s="8">
        <v>0</v>
      </c>
      <c r="F57" s="8">
        <v>0</v>
      </c>
      <c r="G57" s="8">
        <v>0</v>
      </c>
      <c r="H57" s="90">
        <v>680</v>
      </c>
      <c r="I57" s="90">
        <v>0</v>
      </c>
      <c r="J57" s="90">
        <v>0</v>
      </c>
      <c r="K57" s="90">
        <v>0</v>
      </c>
      <c r="L57" s="8">
        <v>0</v>
      </c>
      <c r="M57" s="118">
        <f>E57+F57+G57+H57+I57+J57+K57+L57</f>
        <v>680</v>
      </c>
      <c r="N57" s="33"/>
      <c r="O57" s="2"/>
      <c r="P57" s="34"/>
    </row>
    <row r="58" spans="1:16" ht="6" customHeight="1" hidden="1" thickBot="1">
      <c r="A58" s="107"/>
      <c r="B58" s="100"/>
      <c r="C58" s="100"/>
      <c r="D58" s="8" t="s">
        <v>92</v>
      </c>
      <c r="E58" s="8"/>
      <c r="F58" s="8"/>
      <c r="G58" s="8"/>
      <c r="H58" s="90"/>
      <c r="I58" s="90"/>
      <c r="J58" s="90"/>
      <c r="K58" s="90"/>
      <c r="L58" s="8"/>
      <c r="M58" s="118"/>
      <c r="N58" s="33"/>
      <c r="O58" s="2"/>
      <c r="P58" s="34"/>
    </row>
    <row r="59" spans="1:16" ht="18.75" customHeight="1">
      <c r="A59" s="40" t="s">
        <v>63</v>
      </c>
      <c r="B59" s="89" t="s">
        <v>35</v>
      </c>
      <c r="C59" s="100"/>
      <c r="D59" s="8" t="s">
        <v>92</v>
      </c>
      <c r="E59" s="8">
        <v>691.9</v>
      </c>
      <c r="F59" s="8">
        <v>764.3</v>
      </c>
      <c r="G59" s="8">
        <v>754.8</v>
      </c>
      <c r="H59" s="90">
        <v>1500</v>
      </c>
      <c r="I59" s="90">
        <v>1492.5</v>
      </c>
      <c r="J59" s="90">
        <v>1500</v>
      </c>
      <c r="K59" s="90">
        <v>1500</v>
      </c>
      <c r="L59" s="8">
        <v>1500</v>
      </c>
      <c r="M59" s="118">
        <f>E59+F59+G59+H59+I59+J59+K59+L59</f>
        <v>9703.5</v>
      </c>
      <c r="N59" s="33"/>
      <c r="O59" s="2"/>
      <c r="P59" s="34"/>
    </row>
    <row r="60" spans="1:16" ht="0.75" customHeight="1" hidden="1">
      <c r="A60" s="40"/>
      <c r="B60" s="89"/>
      <c r="C60" s="100"/>
      <c r="D60" s="8" t="s">
        <v>92</v>
      </c>
      <c r="E60" s="8"/>
      <c r="F60" s="8"/>
      <c r="G60" s="8"/>
      <c r="H60" s="90"/>
      <c r="I60" s="90"/>
      <c r="J60" s="90"/>
      <c r="K60" s="90"/>
      <c r="L60" s="8"/>
      <c r="M60" s="118"/>
      <c r="N60" s="33"/>
      <c r="O60" s="2"/>
      <c r="P60" s="34"/>
    </row>
    <row r="61" spans="1:16" ht="18.75" customHeight="1">
      <c r="A61" s="40" t="s">
        <v>64</v>
      </c>
      <c r="B61" s="13" t="s">
        <v>36</v>
      </c>
      <c r="C61" s="100"/>
      <c r="D61" s="8" t="s">
        <v>92</v>
      </c>
      <c r="E61" s="8">
        <v>663.8</v>
      </c>
      <c r="F61" s="8">
        <v>587.7</v>
      </c>
      <c r="G61" s="8">
        <v>1094.7</v>
      </c>
      <c r="H61" s="8">
        <v>900</v>
      </c>
      <c r="I61" s="8">
        <v>1000</v>
      </c>
      <c r="J61" s="8">
        <v>1000</v>
      </c>
      <c r="K61" s="8">
        <v>1000</v>
      </c>
      <c r="L61" s="8">
        <v>1000</v>
      </c>
      <c r="M61" s="77">
        <f>E61+F61+G61+H61+I61+J61+K61+L61</f>
        <v>7246.2</v>
      </c>
      <c r="N61" s="33"/>
      <c r="O61" s="2"/>
      <c r="P61" s="34"/>
    </row>
    <row r="62" spans="1:16" ht="16.5" thickBot="1">
      <c r="A62" s="14"/>
      <c r="B62" s="51" t="s">
        <v>37</v>
      </c>
      <c r="C62" s="51"/>
      <c r="D62" s="51"/>
      <c r="E62" s="28">
        <f aca="true" t="shared" si="3" ref="E62:L62">E57+E59+E61</f>
        <v>1355.6999999999998</v>
      </c>
      <c r="F62" s="28">
        <f t="shared" si="3"/>
        <v>1352</v>
      </c>
      <c r="G62" s="28">
        <f t="shared" si="3"/>
        <v>1849.5</v>
      </c>
      <c r="H62" s="28">
        <f t="shared" si="3"/>
        <v>3080</v>
      </c>
      <c r="I62" s="28">
        <f t="shared" si="3"/>
        <v>2492.5</v>
      </c>
      <c r="J62" s="28">
        <f t="shared" si="3"/>
        <v>2500</v>
      </c>
      <c r="K62" s="28">
        <f t="shared" si="3"/>
        <v>2500</v>
      </c>
      <c r="L62" s="28">
        <f t="shared" si="3"/>
        <v>2500</v>
      </c>
      <c r="M62" s="78">
        <f>M57+M59+M61</f>
        <v>17629.7</v>
      </c>
      <c r="N62" s="64"/>
      <c r="O62" s="65"/>
      <c r="P62" s="34"/>
    </row>
    <row r="63" spans="1:16" ht="15.75">
      <c r="A63" s="39"/>
      <c r="B63" s="98" t="s">
        <v>38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33"/>
      <c r="O63" s="2"/>
      <c r="P63" s="34"/>
    </row>
    <row r="64" spans="1:16" ht="15.75" hidden="1">
      <c r="A64" s="4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71"/>
      <c r="N64" s="33"/>
      <c r="O64" s="2"/>
      <c r="P64" s="34"/>
    </row>
    <row r="65" spans="1:16" ht="15.75" hidden="1">
      <c r="A65" s="4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71"/>
      <c r="N65" s="33"/>
      <c r="O65" s="2"/>
      <c r="P65" s="34"/>
    </row>
    <row r="66" spans="1:16" ht="15.75" hidden="1">
      <c r="A66" s="4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71"/>
      <c r="N66" s="33"/>
      <c r="O66" s="2"/>
      <c r="P66" s="34"/>
    </row>
    <row r="67" spans="1:16" ht="15.75" hidden="1">
      <c r="A67" s="4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71"/>
      <c r="N67" s="33"/>
      <c r="O67" s="2"/>
      <c r="P67" s="34"/>
    </row>
    <row r="68" spans="1:16" ht="24.75" customHeight="1">
      <c r="A68" s="44" t="s">
        <v>43</v>
      </c>
      <c r="B68" s="27" t="s">
        <v>15</v>
      </c>
      <c r="C68" s="11" t="s">
        <v>85</v>
      </c>
      <c r="D68" s="12" t="s">
        <v>51</v>
      </c>
      <c r="E68" s="12">
        <v>2014</v>
      </c>
      <c r="F68" s="12">
        <v>2015</v>
      </c>
      <c r="G68" s="12">
        <v>2016</v>
      </c>
      <c r="H68" s="16">
        <v>2017</v>
      </c>
      <c r="I68" s="16">
        <v>2018</v>
      </c>
      <c r="J68" s="16">
        <v>2019</v>
      </c>
      <c r="K68" s="16">
        <v>2020</v>
      </c>
      <c r="L68" s="16" t="s">
        <v>119</v>
      </c>
      <c r="M68" s="79" t="s">
        <v>17</v>
      </c>
      <c r="N68" s="33"/>
      <c r="O68" s="2"/>
      <c r="P68" s="34"/>
    </row>
    <row r="69" spans="1:16" ht="21.75" customHeight="1">
      <c r="A69" s="44" t="s">
        <v>65</v>
      </c>
      <c r="B69" s="18" t="s">
        <v>0</v>
      </c>
      <c r="C69" s="115" t="s">
        <v>90</v>
      </c>
      <c r="D69" s="8" t="s">
        <v>92</v>
      </c>
      <c r="E69" s="12">
        <v>7951.6</v>
      </c>
      <c r="F69" s="12">
        <v>7608.8</v>
      </c>
      <c r="G69" s="12">
        <v>8668</v>
      </c>
      <c r="H69" s="17">
        <v>8641</v>
      </c>
      <c r="I69" s="17">
        <f>6727.9+1579-113.5</f>
        <v>8193.4</v>
      </c>
      <c r="J69" s="17">
        <v>9000</v>
      </c>
      <c r="K69" s="17">
        <v>9000</v>
      </c>
      <c r="L69" s="17">
        <v>9000</v>
      </c>
      <c r="M69" s="80">
        <f>E69+F69+G69+H69+I69+J69+K69+L69</f>
        <v>68062.8</v>
      </c>
      <c r="N69" s="64"/>
      <c r="O69" s="2"/>
      <c r="P69" s="34"/>
    </row>
    <row r="70" spans="1:16" ht="15" customHeight="1" hidden="1">
      <c r="A70" s="44" t="s">
        <v>94</v>
      </c>
      <c r="B70" s="18" t="s">
        <v>95</v>
      </c>
      <c r="C70" s="115"/>
      <c r="D70" s="8" t="s">
        <v>92</v>
      </c>
      <c r="E70" s="12"/>
      <c r="F70" s="12"/>
      <c r="G70" s="12"/>
      <c r="H70" s="17"/>
      <c r="I70" s="17"/>
      <c r="J70" s="17"/>
      <c r="K70" s="17"/>
      <c r="L70" s="17"/>
      <c r="M70" s="80">
        <f aca="true" t="shared" si="4" ref="M70:M106">E70+F70+G70+H70+I70+J70+K70+L70</f>
        <v>0</v>
      </c>
      <c r="N70" s="64"/>
      <c r="O70" s="2"/>
      <c r="P70" s="34"/>
    </row>
    <row r="71" spans="1:16" ht="15" customHeight="1" hidden="1">
      <c r="A71" s="44" t="s">
        <v>96</v>
      </c>
      <c r="B71" s="18" t="s">
        <v>97</v>
      </c>
      <c r="C71" s="115"/>
      <c r="D71" s="8" t="s">
        <v>92</v>
      </c>
      <c r="E71" s="12"/>
      <c r="F71" s="12"/>
      <c r="G71" s="12"/>
      <c r="H71" s="17"/>
      <c r="I71" s="17"/>
      <c r="J71" s="17"/>
      <c r="K71" s="17"/>
      <c r="L71" s="17"/>
      <c r="M71" s="80">
        <f t="shared" si="4"/>
        <v>0</v>
      </c>
      <c r="N71" s="64"/>
      <c r="O71" s="2"/>
      <c r="P71" s="34"/>
    </row>
    <row r="72" spans="1:16" ht="20.25" customHeight="1" hidden="1">
      <c r="A72" s="44" t="s">
        <v>98</v>
      </c>
      <c r="B72" s="18" t="s">
        <v>99</v>
      </c>
      <c r="C72" s="115"/>
      <c r="D72" s="8" t="s">
        <v>92</v>
      </c>
      <c r="E72" s="12">
        <v>30.5</v>
      </c>
      <c r="F72" s="12">
        <v>41.7</v>
      </c>
      <c r="G72" s="12"/>
      <c r="H72" s="17"/>
      <c r="I72" s="17"/>
      <c r="J72" s="17"/>
      <c r="K72" s="17"/>
      <c r="L72" s="17"/>
      <c r="M72" s="80">
        <f t="shared" si="4"/>
        <v>72.2</v>
      </c>
      <c r="N72" s="64"/>
      <c r="O72" s="2"/>
      <c r="P72" s="34"/>
    </row>
    <row r="73" spans="1:16" ht="30.75" customHeight="1" hidden="1">
      <c r="A73" s="45" t="s">
        <v>101</v>
      </c>
      <c r="B73" s="18" t="s">
        <v>100</v>
      </c>
      <c r="C73" s="115"/>
      <c r="D73" s="8" t="s">
        <v>92</v>
      </c>
      <c r="E73" s="12"/>
      <c r="F73" s="12">
        <v>470</v>
      </c>
      <c r="G73" s="12">
        <v>65</v>
      </c>
      <c r="H73" s="17"/>
      <c r="I73" s="17"/>
      <c r="J73" s="17"/>
      <c r="K73" s="17"/>
      <c r="L73" s="17"/>
      <c r="M73" s="80">
        <f t="shared" si="4"/>
        <v>535</v>
      </c>
      <c r="N73" s="64"/>
      <c r="O73" s="2"/>
      <c r="P73" s="34"/>
    </row>
    <row r="74" spans="1:16" ht="18" customHeight="1">
      <c r="A74" s="44" t="s">
        <v>66</v>
      </c>
      <c r="B74" s="18" t="s">
        <v>1</v>
      </c>
      <c r="C74" s="115"/>
      <c r="D74" s="8" t="s">
        <v>92</v>
      </c>
      <c r="E74" s="12">
        <v>441.6</v>
      </c>
      <c r="F74" s="12">
        <v>541.6</v>
      </c>
      <c r="G74" s="12">
        <v>530</v>
      </c>
      <c r="H74" s="17">
        <v>549.8</v>
      </c>
      <c r="I74" s="17">
        <v>502.8</v>
      </c>
      <c r="J74" s="17">
        <v>500</v>
      </c>
      <c r="K74" s="17"/>
      <c r="L74" s="17"/>
      <c r="M74" s="80">
        <f t="shared" si="4"/>
        <v>3065.8</v>
      </c>
      <c r="N74" s="64"/>
      <c r="O74" s="2"/>
      <c r="P74" s="34"/>
    </row>
    <row r="75" spans="1:16" ht="21.75" customHeight="1">
      <c r="A75" s="44" t="s">
        <v>67</v>
      </c>
      <c r="B75" s="18" t="s">
        <v>2</v>
      </c>
      <c r="C75" s="115"/>
      <c r="D75" s="8" t="s">
        <v>92</v>
      </c>
      <c r="E75" s="12">
        <v>81</v>
      </c>
      <c r="F75" s="12">
        <v>34.3</v>
      </c>
      <c r="G75" s="12">
        <v>45.6</v>
      </c>
      <c r="H75" s="17">
        <v>50</v>
      </c>
      <c r="I75" s="17">
        <v>50</v>
      </c>
      <c r="J75" s="17">
        <v>49.2</v>
      </c>
      <c r="K75" s="17">
        <v>50</v>
      </c>
      <c r="L75" s="17">
        <v>50</v>
      </c>
      <c r="M75" s="80">
        <f t="shared" si="4"/>
        <v>410.09999999999997</v>
      </c>
      <c r="N75" s="64"/>
      <c r="O75" s="2"/>
      <c r="P75" s="34"/>
    </row>
    <row r="76" spans="1:16" ht="24" customHeight="1">
      <c r="A76" s="44" t="s">
        <v>68</v>
      </c>
      <c r="B76" s="18" t="s">
        <v>3</v>
      </c>
      <c r="C76" s="115"/>
      <c r="D76" s="8" t="s">
        <v>92</v>
      </c>
      <c r="E76" s="12">
        <v>93.3</v>
      </c>
      <c r="F76" s="12">
        <v>80</v>
      </c>
      <c r="G76" s="12">
        <v>76.8</v>
      </c>
      <c r="H76" s="17">
        <v>79</v>
      </c>
      <c r="I76" s="17">
        <v>100</v>
      </c>
      <c r="J76" s="17">
        <v>100</v>
      </c>
      <c r="K76" s="17">
        <v>100</v>
      </c>
      <c r="L76" s="17">
        <v>100</v>
      </c>
      <c r="M76" s="80">
        <f t="shared" si="4"/>
        <v>729.1</v>
      </c>
      <c r="N76" s="64"/>
      <c r="O76" s="2"/>
      <c r="P76" s="34"/>
    </row>
    <row r="77" spans="1:16" ht="19.5" customHeight="1">
      <c r="A77" s="45" t="s">
        <v>69</v>
      </c>
      <c r="B77" s="18" t="s">
        <v>4</v>
      </c>
      <c r="C77" s="115"/>
      <c r="D77" s="8" t="s">
        <v>92</v>
      </c>
      <c r="E77" s="12">
        <v>124.8</v>
      </c>
      <c r="F77" s="12">
        <v>95</v>
      </c>
      <c r="G77" s="12">
        <v>284.3</v>
      </c>
      <c r="H77" s="17">
        <v>295</v>
      </c>
      <c r="I77" s="17">
        <v>389.9</v>
      </c>
      <c r="J77" s="17">
        <v>389.3</v>
      </c>
      <c r="K77" s="17">
        <v>390</v>
      </c>
      <c r="L77" s="17">
        <v>390</v>
      </c>
      <c r="M77" s="80">
        <f t="shared" si="4"/>
        <v>2358.3</v>
      </c>
      <c r="N77" s="64"/>
      <c r="O77" s="2"/>
      <c r="P77" s="34"/>
    </row>
    <row r="78" spans="1:16" ht="18.75" customHeight="1">
      <c r="A78" s="45" t="s">
        <v>70</v>
      </c>
      <c r="B78" s="18" t="s">
        <v>40</v>
      </c>
      <c r="C78" s="115"/>
      <c r="D78" s="8" t="s">
        <v>92</v>
      </c>
      <c r="E78" s="12">
        <v>220</v>
      </c>
      <c r="F78" s="12">
        <v>150</v>
      </c>
      <c r="G78" s="12">
        <v>100</v>
      </c>
      <c r="H78" s="17">
        <v>98.8</v>
      </c>
      <c r="I78" s="17">
        <f>113.5+66.6</f>
        <v>180.1</v>
      </c>
      <c r="J78" s="17">
        <v>200</v>
      </c>
      <c r="K78" s="17">
        <v>200</v>
      </c>
      <c r="L78" s="17">
        <v>200</v>
      </c>
      <c r="M78" s="80">
        <f t="shared" si="4"/>
        <v>1348.9</v>
      </c>
      <c r="N78" s="64"/>
      <c r="O78" s="2"/>
      <c r="P78" s="34"/>
    </row>
    <row r="79" spans="1:16" ht="18" customHeight="1">
      <c r="A79" s="45" t="s">
        <v>71</v>
      </c>
      <c r="B79" s="18" t="s">
        <v>5</v>
      </c>
      <c r="C79" s="115"/>
      <c r="D79" s="8" t="s">
        <v>92</v>
      </c>
      <c r="E79" s="12">
        <v>340.4</v>
      </c>
      <c r="F79" s="12">
        <v>0</v>
      </c>
      <c r="G79" s="12">
        <v>199.5</v>
      </c>
      <c r="H79" s="17">
        <v>428.2</v>
      </c>
      <c r="I79" s="17">
        <v>149.9</v>
      </c>
      <c r="J79" s="17">
        <v>150</v>
      </c>
      <c r="K79" s="17">
        <v>150</v>
      </c>
      <c r="L79" s="17">
        <v>150</v>
      </c>
      <c r="M79" s="80">
        <f t="shared" si="4"/>
        <v>1568</v>
      </c>
      <c r="N79" s="64"/>
      <c r="O79" s="2"/>
      <c r="P79" s="34"/>
    </row>
    <row r="80" spans="1:16" ht="20.25" customHeight="1" hidden="1">
      <c r="A80" s="45" t="s">
        <v>72</v>
      </c>
      <c r="B80" s="18" t="s">
        <v>102</v>
      </c>
      <c r="C80" s="115"/>
      <c r="D80" s="8" t="s">
        <v>92</v>
      </c>
      <c r="E80" s="12">
        <v>3916.5</v>
      </c>
      <c r="F80" s="12"/>
      <c r="G80" s="12"/>
      <c r="H80" s="17"/>
      <c r="I80" s="17"/>
      <c r="J80" s="17"/>
      <c r="K80" s="17"/>
      <c r="L80" s="17"/>
      <c r="M80" s="80">
        <f t="shared" si="4"/>
        <v>3916.5</v>
      </c>
      <c r="N80" s="64"/>
      <c r="O80" s="2"/>
      <c r="P80" s="34"/>
    </row>
    <row r="81" spans="1:16" ht="23.25" customHeight="1">
      <c r="A81" s="45" t="s">
        <v>73</v>
      </c>
      <c r="B81" s="18" t="s">
        <v>6</v>
      </c>
      <c r="C81" s="115"/>
      <c r="D81" s="8" t="s">
        <v>92</v>
      </c>
      <c r="E81" s="12">
        <v>633.3</v>
      </c>
      <c r="F81" s="12">
        <v>500</v>
      </c>
      <c r="G81" s="12">
        <v>500</v>
      </c>
      <c r="H81" s="17">
        <v>500</v>
      </c>
      <c r="I81" s="17">
        <v>500</v>
      </c>
      <c r="J81" s="17">
        <v>500</v>
      </c>
      <c r="K81" s="17">
        <v>500</v>
      </c>
      <c r="L81" s="17">
        <v>500</v>
      </c>
      <c r="M81" s="80">
        <f t="shared" si="4"/>
        <v>4133.3</v>
      </c>
      <c r="N81" s="64"/>
      <c r="O81" s="2"/>
      <c r="P81" s="34"/>
    </row>
    <row r="82" spans="1:16" ht="23.25" customHeight="1">
      <c r="A82" s="45" t="s">
        <v>74</v>
      </c>
      <c r="B82" s="18" t="s">
        <v>7</v>
      </c>
      <c r="C82" s="115"/>
      <c r="D82" s="8" t="s">
        <v>92</v>
      </c>
      <c r="E82" s="12">
        <v>693.1</v>
      </c>
      <c r="F82" s="12">
        <v>475.1</v>
      </c>
      <c r="G82" s="12">
        <v>525</v>
      </c>
      <c r="H82" s="17">
        <v>349.8</v>
      </c>
      <c r="I82" s="17"/>
      <c r="J82" s="17">
        <v>500</v>
      </c>
      <c r="K82" s="17">
        <v>500</v>
      </c>
      <c r="L82" s="17">
        <v>500</v>
      </c>
      <c r="M82" s="80">
        <f t="shared" si="4"/>
        <v>3543</v>
      </c>
      <c r="N82" s="64"/>
      <c r="O82" s="2"/>
      <c r="P82" s="34"/>
    </row>
    <row r="83" spans="1:16" ht="15.75">
      <c r="A83" s="45" t="s">
        <v>75</v>
      </c>
      <c r="B83" s="18" t="s">
        <v>8</v>
      </c>
      <c r="C83" s="115"/>
      <c r="D83" s="8" t="s">
        <v>92</v>
      </c>
      <c r="E83" s="12">
        <v>633.3</v>
      </c>
      <c r="F83" s="12">
        <v>500</v>
      </c>
      <c r="G83" s="12">
        <v>300</v>
      </c>
      <c r="H83" s="17">
        <v>149</v>
      </c>
      <c r="I83" s="17">
        <v>137</v>
      </c>
      <c r="J83" s="17">
        <v>150</v>
      </c>
      <c r="K83" s="17">
        <v>150</v>
      </c>
      <c r="L83" s="17">
        <v>150</v>
      </c>
      <c r="M83" s="80">
        <f t="shared" si="4"/>
        <v>2169.3</v>
      </c>
      <c r="N83" s="64"/>
      <c r="O83" s="2"/>
      <c r="P83" s="34"/>
    </row>
    <row r="84" spans="1:16" ht="24.75" customHeight="1">
      <c r="A84" s="45" t="s">
        <v>76</v>
      </c>
      <c r="B84" s="18" t="s">
        <v>9</v>
      </c>
      <c r="C84" s="115"/>
      <c r="D84" s="8" t="s">
        <v>92</v>
      </c>
      <c r="E84" s="12">
        <v>209.8</v>
      </c>
      <c r="F84" s="12">
        <v>195</v>
      </c>
      <c r="G84" s="12">
        <v>184</v>
      </c>
      <c r="H84" s="17">
        <v>170.6</v>
      </c>
      <c r="I84" s="17">
        <v>165.8</v>
      </c>
      <c r="J84" s="17">
        <v>200</v>
      </c>
      <c r="K84" s="17">
        <v>200</v>
      </c>
      <c r="L84" s="17">
        <v>200</v>
      </c>
      <c r="M84" s="80">
        <f t="shared" si="4"/>
        <v>1525.2</v>
      </c>
      <c r="N84" s="64"/>
      <c r="O84" s="2"/>
      <c r="P84" s="34"/>
    </row>
    <row r="85" spans="1:16" ht="18.75" customHeight="1" hidden="1">
      <c r="A85" s="45" t="s">
        <v>77</v>
      </c>
      <c r="B85" s="18" t="s">
        <v>103</v>
      </c>
      <c r="C85" s="115"/>
      <c r="D85" s="8" t="s">
        <v>92</v>
      </c>
      <c r="E85" s="12">
        <v>56.2</v>
      </c>
      <c r="F85" s="12"/>
      <c r="G85" s="12"/>
      <c r="H85" s="17"/>
      <c r="I85" s="17"/>
      <c r="J85" s="17"/>
      <c r="K85" s="17"/>
      <c r="L85" s="17"/>
      <c r="M85" s="80">
        <f t="shared" si="4"/>
        <v>56.2</v>
      </c>
      <c r="N85" s="64"/>
      <c r="O85" s="2"/>
      <c r="P85" s="34"/>
    </row>
    <row r="86" spans="1:16" ht="20.25" customHeight="1">
      <c r="A86" s="45" t="s">
        <v>78</v>
      </c>
      <c r="B86" s="18" t="s">
        <v>10</v>
      </c>
      <c r="C86" s="115"/>
      <c r="D86" s="8" t="s">
        <v>92</v>
      </c>
      <c r="E86" s="12"/>
      <c r="F86" s="12"/>
      <c r="G86" s="12"/>
      <c r="H86" s="17">
        <v>471.5</v>
      </c>
      <c r="I86" s="17">
        <v>455.2</v>
      </c>
      <c r="J86" s="17">
        <v>3500</v>
      </c>
      <c r="K86" s="17"/>
      <c r="L86" s="17"/>
      <c r="M86" s="80">
        <f t="shared" si="4"/>
        <v>4426.7</v>
      </c>
      <c r="N86" s="64"/>
      <c r="O86" s="2"/>
      <c r="P86" s="34"/>
    </row>
    <row r="87" spans="1:16" ht="47.25">
      <c r="A87" s="45" t="s">
        <v>79</v>
      </c>
      <c r="B87" s="18" t="s">
        <v>48</v>
      </c>
      <c r="C87" s="115"/>
      <c r="D87" s="8" t="s">
        <v>92</v>
      </c>
      <c r="E87" s="12"/>
      <c r="F87" s="12"/>
      <c r="G87" s="12"/>
      <c r="H87" s="17">
        <v>62.4</v>
      </c>
      <c r="I87" s="17">
        <v>48</v>
      </c>
      <c r="J87" s="17">
        <v>51.5</v>
      </c>
      <c r="K87" s="17">
        <v>50</v>
      </c>
      <c r="L87" s="17">
        <v>50</v>
      </c>
      <c r="M87" s="80">
        <f t="shared" si="4"/>
        <v>261.9</v>
      </c>
      <c r="N87" s="64"/>
      <c r="O87" s="2"/>
      <c r="P87" s="34"/>
    </row>
    <row r="88" spans="1:16" ht="33" customHeight="1" hidden="1">
      <c r="A88" s="46" t="s">
        <v>104</v>
      </c>
      <c r="B88" s="18" t="s">
        <v>105</v>
      </c>
      <c r="C88" s="115"/>
      <c r="D88" s="8" t="s">
        <v>92</v>
      </c>
      <c r="E88" s="12"/>
      <c r="F88" s="12"/>
      <c r="G88" s="12"/>
      <c r="H88" s="17"/>
      <c r="I88" s="17"/>
      <c r="J88" s="17"/>
      <c r="K88" s="17"/>
      <c r="L88" s="17"/>
      <c r="M88" s="80">
        <f t="shared" si="4"/>
        <v>0</v>
      </c>
      <c r="N88" s="64"/>
      <c r="O88" s="2"/>
      <c r="P88" s="34"/>
    </row>
    <row r="89" spans="1:16" ht="15.75" hidden="1">
      <c r="A89" s="45" t="s">
        <v>106</v>
      </c>
      <c r="B89" s="18" t="s">
        <v>107</v>
      </c>
      <c r="C89" s="115"/>
      <c r="D89" s="8" t="s">
        <v>92</v>
      </c>
      <c r="E89" s="12"/>
      <c r="F89" s="12"/>
      <c r="G89" s="12"/>
      <c r="H89" s="17"/>
      <c r="I89" s="17"/>
      <c r="J89" s="17"/>
      <c r="K89" s="17"/>
      <c r="L89" s="17"/>
      <c r="M89" s="80">
        <f t="shared" si="4"/>
        <v>0</v>
      </c>
      <c r="N89" s="64"/>
      <c r="O89" s="2"/>
      <c r="P89" s="34"/>
    </row>
    <row r="90" spans="1:16" ht="15.75" hidden="1">
      <c r="A90" s="45" t="s">
        <v>108</v>
      </c>
      <c r="B90" s="18" t="s">
        <v>109</v>
      </c>
      <c r="C90" s="115"/>
      <c r="D90" s="8" t="s">
        <v>92</v>
      </c>
      <c r="E90" s="12"/>
      <c r="F90" s="12"/>
      <c r="G90" s="12"/>
      <c r="H90" s="17"/>
      <c r="I90" s="17"/>
      <c r="J90" s="17"/>
      <c r="K90" s="17"/>
      <c r="L90" s="17"/>
      <c r="M90" s="80">
        <f t="shared" si="4"/>
        <v>0</v>
      </c>
      <c r="N90" s="64"/>
      <c r="O90" s="2"/>
      <c r="P90" s="34"/>
    </row>
    <row r="91" spans="1:16" ht="31.5" hidden="1">
      <c r="A91" s="45" t="s">
        <v>110</v>
      </c>
      <c r="B91" s="18" t="s">
        <v>111</v>
      </c>
      <c r="C91" s="115"/>
      <c r="D91" s="8" t="s">
        <v>92</v>
      </c>
      <c r="E91" s="12"/>
      <c r="F91" s="12"/>
      <c r="G91" s="12"/>
      <c r="H91" s="17"/>
      <c r="I91" s="17"/>
      <c r="J91" s="17"/>
      <c r="K91" s="17"/>
      <c r="L91" s="17"/>
      <c r="M91" s="80">
        <f t="shared" si="4"/>
        <v>0</v>
      </c>
      <c r="N91" s="64"/>
      <c r="O91" s="2"/>
      <c r="P91" s="34"/>
    </row>
    <row r="92" spans="1:16" ht="31.5" hidden="1">
      <c r="A92" s="45" t="s">
        <v>80</v>
      </c>
      <c r="B92" s="18" t="s">
        <v>112</v>
      </c>
      <c r="C92" s="115"/>
      <c r="D92" s="8" t="s">
        <v>92</v>
      </c>
      <c r="E92" s="12"/>
      <c r="F92" s="12"/>
      <c r="G92" s="12"/>
      <c r="H92" s="17">
        <v>50</v>
      </c>
      <c r="I92" s="17"/>
      <c r="J92" s="17"/>
      <c r="K92" s="17"/>
      <c r="L92" s="17"/>
      <c r="M92" s="80">
        <f t="shared" si="4"/>
        <v>50</v>
      </c>
      <c r="N92" s="64"/>
      <c r="O92" s="2"/>
      <c r="P92" s="34"/>
    </row>
    <row r="93" spans="1:16" ht="32.25" customHeight="1" hidden="1">
      <c r="A93" s="45" t="s">
        <v>81</v>
      </c>
      <c r="B93" s="18" t="s">
        <v>41</v>
      </c>
      <c r="C93" s="115"/>
      <c r="D93" s="8" t="s">
        <v>92</v>
      </c>
      <c r="E93" s="12"/>
      <c r="F93" s="12">
        <v>63.4</v>
      </c>
      <c r="G93" s="12">
        <v>85</v>
      </c>
      <c r="H93" s="17">
        <v>3.5</v>
      </c>
      <c r="I93" s="17"/>
      <c r="J93" s="17"/>
      <c r="K93" s="17"/>
      <c r="L93" s="17"/>
      <c r="M93" s="80">
        <f t="shared" si="4"/>
        <v>151.9</v>
      </c>
      <c r="N93" s="64"/>
      <c r="O93" s="2"/>
      <c r="P93" s="34"/>
    </row>
    <row r="94" spans="1:16" ht="22.5" customHeight="1" hidden="1">
      <c r="A94" s="45">
        <v>27</v>
      </c>
      <c r="B94" s="18" t="s">
        <v>46</v>
      </c>
      <c r="C94" s="115"/>
      <c r="D94" s="8" t="s">
        <v>92</v>
      </c>
      <c r="E94" s="12"/>
      <c r="F94" s="12"/>
      <c r="G94" s="12"/>
      <c r="H94" s="17"/>
      <c r="I94" s="17"/>
      <c r="J94" s="17"/>
      <c r="K94" s="17"/>
      <c r="L94" s="17"/>
      <c r="M94" s="80">
        <f t="shared" si="4"/>
        <v>0</v>
      </c>
      <c r="N94" s="64"/>
      <c r="O94" s="2"/>
      <c r="P94" s="34"/>
    </row>
    <row r="95" spans="1:16" ht="15" customHeight="1" hidden="1">
      <c r="A95" s="45"/>
      <c r="B95" s="18"/>
      <c r="C95" s="115"/>
      <c r="D95" s="8" t="s">
        <v>92</v>
      </c>
      <c r="E95" s="12"/>
      <c r="F95" s="12"/>
      <c r="G95" s="12"/>
      <c r="H95" s="17"/>
      <c r="I95" s="17"/>
      <c r="J95" s="17"/>
      <c r="K95" s="17"/>
      <c r="L95" s="17"/>
      <c r="M95" s="80">
        <f t="shared" si="4"/>
        <v>0</v>
      </c>
      <c r="N95" s="64"/>
      <c r="O95" s="2"/>
      <c r="P95" s="34"/>
    </row>
    <row r="96" spans="1:16" ht="18" customHeight="1" hidden="1">
      <c r="A96" s="47" t="s">
        <v>82</v>
      </c>
      <c r="B96" s="18" t="s">
        <v>113</v>
      </c>
      <c r="C96" s="115"/>
      <c r="D96" s="8" t="s">
        <v>92</v>
      </c>
      <c r="E96" s="12"/>
      <c r="F96" s="12"/>
      <c r="G96" s="12">
        <v>11</v>
      </c>
      <c r="H96" s="17"/>
      <c r="I96" s="17"/>
      <c r="J96" s="17"/>
      <c r="K96" s="17"/>
      <c r="L96" s="17"/>
      <c r="M96" s="80">
        <f t="shared" si="4"/>
        <v>11</v>
      </c>
      <c r="N96" s="64"/>
      <c r="O96" s="2"/>
      <c r="P96" s="34"/>
    </row>
    <row r="97" spans="1:16" ht="15.75" customHeight="1" hidden="1">
      <c r="A97" s="47" t="s">
        <v>83</v>
      </c>
      <c r="B97" s="18" t="s">
        <v>53</v>
      </c>
      <c r="C97" s="115"/>
      <c r="D97" s="8" t="s">
        <v>92</v>
      </c>
      <c r="E97" s="12"/>
      <c r="F97" s="12"/>
      <c r="G97" s="12"/>
      <c r="H97" s="17">
        <v>85</v>
      </c>
      <c r="I97" s="17"/>
      <c r="J97" s="17"/>
      <c r="K97" s="17"/>
      <c r="L97" s="17"/>
      <c r="M97" s="80">
        <f t="shared" si="4"/>
        <v>85</v>
      </c>
      <c r="N97" s="64"/>
      <c r="O97" s="2"/>
      <c r="P97" s="34"/>
    </row>
    <row r="98" spans="1:16" ht="47.25" customHeight="1" hidden="1">
      <c r="A98" s="47" t="s">
        <v>84</v>
      </c>
      <c r="B98" s="18" t="s">
        <v>54</v>
      </c>
      <c r="C98" s="115"/>
      <c r="D98" s="8" t="s">
        <v>92</v>
      </c>
      <c r="E98" s="12"/>
      <c r="F98" s="12"/>
      <c r="G98" s="12"/>
      <c r="H98" s="17">
        <v>10</v>
      </c>
      <c r="I98" s="17"/>
      <c r="J98" s="17"/>
      <c r="K98" s="17"/>
      <c r="L98" s="17"/>
      <c r="M98" s="80">
        <f t="shared" si="4"/>
        <v>10</v>
      </c>
      <c r="N98" s="64"/>
      <c r="O98" s="2"/>
      <c r="P98" s="34"/>
    </row>
    <row r="99" spans="1:16" ht="16.5" customHeight="1">
      <c r="A99" s="47" t="s">
        <v>124</v>
      </c>
      <c r="B99" s="18" t="s">
        <v>125</v>
      </c>
      <c r="C99" s="12"/>
      <c r="D99" s="8"/>
      <c r="E99" s="12"/>
      <c r="F99" s="12"/>
      <c r="G99" s="12"/>
      <c r="H99" s="17"/>
      <c r="I99" s="17"/>
      <c r="J99" s="17">
        <v>1550</v>
      </c>
      <c r="K99" s="17">
        <v>1000</v>
      </c>
      <c r="L99" s="17">
        <v>500</v>
      </c>
      <c r="M99" s="80">
        <f t="shared" si="4"/>
        <v>3050</v>
      </c>
      <c r="N99" s="64"/>
      <c r="O99" s="2"/>
      <c r="P99" s="34"/>
    </row>
    <row r="100" spans="1:16" ht="21.75" customHeight="1">
      <c r="A100" s="47" t="s">
        <v>120</v>
      </c>
      <c r="B100" s="18" t="s">
        <v>121</v>
      </c>
      <c r="C100" s="12"/>
      <c r="D100" s="8"/>
      <c r="E100" s="12"/>
      <c r="F100" s="12"/>
      <c r="G100" s="12"/>
      <c r="H100" s="17"/>
      <c r="I100" s="17">
        <v>73.2</v>
      </c>
      <c r="J100" s="17"/>
      <c r="K100" s="17"/>
      <c r="L100" s="17"/>
      <c r="M100" s="80">
        <f t="shared" si="4"/>
        <v>73.2</v>
      </c>
      <c r="N100" s="64"/>
      <c r="O100" s="2"/>
      <c r="P100" s="34"/>
    </row>
    <row r="101" spans="1:16" ht="17.25" customHeight="1">
      <c r="A101" s="47" t="s">
        <v>126</v>
      </c>
      <c r="B101" s="18" t="s">
        <v>127</v>
      </c>
      <c r="C101" s="12"/>
      <c r="D101" s="8"/>
      <c r="E101" s="12"/>
      <c r="F101" s="12"/>
      <c r="G101" s="12"/>
      <c r="H101" s="17"/>
      <c r="I101" s="17"/>
      <c r="J101" s="17">
        <v>1800</v>
      </c>
      <c r="K101" s="17">
        <v>1550</v>
      </c>
      <c r="L101" s="17">
        <v>1050</v>
      </c>
      <c r="M101" s="80">
        <f t="shared" si="4"/>
        <v>4400</v>
      </c>
      <c r="N101" s="64"/>
      <c r="O101" s="2"/>
      <c r="P101" s="34"/>
    </row>
    <row r="102" spans="1:16" ht="16.5" thickBot="1">
      <c r="A102" s="48"/>
      <c r="B102" s="58" t="s">
        <v>11</v>
      </c>
      <c r="C102" s="58"/>
      <c r="D102" s="8"/>
      <c r="E102" s="59">
        <f>E69+E70+E71+E72+E73+E74+E75+E76+E77+E78+E79+E80+E81+E82+E83+E84+E85+E86+E87+E88+E89+E90+E91+E92+E93+E96+E97+E98+E100</f>
        <v>15425.399999999998</v>
      </c>
      <c r="F102" s="59">
        <f>F69+F70+F71+F72+F73+F74+F75+F76+F77+F78+F79+F80+F81+F82+F83+F84+F85+F86+F87+F88+F89+F90+F91+F92+F93+F96+F97+F98+F100</f>
        <v>10754.9</v>
      </c>
      <c r="G102" s="59">
        <f>G69+G70+G71+G72+G73+G74+G75+G76+G77+G78+G79+G80+G81+G82+G83+G84+G85+G86+G87+G88+G89+G90+G91+G92+G93+G96+G97+G98+G100</f>
        <v>11574.199999999999</v>
      </c>
      <c r="H102" s="59">
        <f>H69+H70+H71+H72+H73+H74+H75+H76+H77+H78+H79+H80+H81+H82+H83+H84+H85+H86+H87+H88+H89+H90+H91+H92+H93+H96+H97+H98+H100</f>
        <v>11993.599999999999</v>
      </c>
      <c r="I102" s="28">
        <f>I69+I70+I71+I72+I73+I74+I75+I76+I77+I78+I79+I80+I81+I82+I83+I84+I85+I86+I87+I88+I89+I90+I91+I92+I93+I96+I97+I98+I99+I100+I101</f>
        <v>10945.3</v>
      </c>
      <c r="J102" s="28">
        <f>SUM(J69:J101)</f>
        <v>18640</v>
      </c>
      <c r="K102" s="28">
        <f>SUM(K69:K101)</f>
        <v>13840</v>
      </c>
      <c r="L102" s="28">
        <f>SUM(L69:L101)</f>
        <v>12840</v>
      </c>
      <c r="M102" s="78">
        <f>M69+M70+M71+M72+M73+M74+M75+M76+M77+M78+M79+M80+M81+M82+M83+M84+M85+M86+M87+M88+M89+M90+M91+M92+M93+M96+M97+M98+M99+M100+M101</f>
        <v>106013.4</v>
      </c>
      <c r="N102" s="64"/>
      <c r="O102" s="65"/>
      <c r="P102" s="34"/>
    </row>
    <row r="103" spans="1:16" ht="16.5" hidden="1" thickBot="1">
      <c r="A103" s="81"/>
      <c r="B103" s="18" t="s">
        <v>12</v>
      </c>
      <c r="C103" s="18"/>
      <c r="D103" s="8" t="s">
        <v>92</v>
      </c>
      <c r="E103" s="12"/>
      <c r="F103" s="12"/>
      <c r="G103" s="12"/>
      <c r="H103" s="57">
        <f>H22+H43+H62+H102</f>
        <v>33999.1</v>
      </c>
      <c r="I103" s="66">
        <f>I22+I43+I62+I102</f>
        <v>32566.2</v>
      </c>
      <c r="J103" s="57"/>
      <c r="K103" s="57"/>
      <c r="L103" s="57"/>
      <c r="M103" s="80">
        <f t="shared" si="4"/>
        <v>66565.3</v>
      </c>
      <c r="N103" s="64"/>
      <c r="O103" s="2"/>
      <c r="P103" s="34"/>
    </row>
    <row r="104" spans="1:16" ht="30" customHeight="1" hidden="1" thickBot="1">
      <c r="A104" s="82"/>
      <c r="B104" s="18" t="s">
        <v>13</v>
      </c>
      <c r="C104" s="18"/>
      <c r="D104" s="8" t="s">
        <v>92</v>
      </c>
      <c r="E104" s="12"/>
      <c r="F104" s="12"/>
      <c r="G104" s="12"/>
      <c r="H104" s="57">
        <f>H103</f>
        <v>33999.1</v>
      </c>
      <c r="I104" s="66"/>
      <c r="J104" s="57"/>
      <c r="K104" s="57"/>
      <c r="L104" s="57"/>
      <c r="M104" s="80">
        <f t="shared" si="4"/>
        <v>33999.1</v>
      </c>
      <c r="N104" s="64"/>
      <c r="O104" s="2"/>
      <c r="P104" s="34"/>
    </row>
    <row r="105" spans="1:16" ht="18" customHeight="1">
      <c r="A105" s="49"/>
      <c r="B105" s="58" t="s">
        <v>115</v>
      </c>
      <c r="C105" s="58"/>
      <c r="D105" s="28" t="s">
        <v>92</v>
      </c>
      <c r="E105" s="28">
        <f aca="true" t="shared" si="5" ref="E105:L105">E22+E43+E62+E102</f>
        <v>33451.399999999994</v>
      </c>
      <c r="F105" s="28">
        <f t="shared" si="5"/>
        <v>28351.9</v>
      </c>
      <c r="G105" s="28">
        <f t="shared" si="5"/>
        <v>30083</v>
      </c>
      <c r="H105" s="57">
        <f t="shared" si="5"/>
        <v>33999.1</v>
      </c>
      <c r="I105" s="66">
        <f t="shared" si="5"/>
        <v>32566.2</v>
      </c>
      <c r="J105" s="57">
        <f t="shared" si="5"/>
        <v>42640</v>
      </c>
      <c r="K105" s="57">
        <f t="shared" si="5"/>
        <v>37840</v>
      </c>
      <c r="L105" s="57">
        <f t="shared" si="5"/>
        <v>36840</v>
      </c>
      <c r="M105" s="80">
        <f t="shared" si="4"/>
        <v>275771.6</v>
      </c>
      <c r="N105" s="64"/>
      <c r="O105" s="2"/>
      <c r="P105" s="34"/>
    </row>
    <row r="106" spans="1:16" ht="21" customHeight="1" thickBot="1">
      <c r="A106" s="48"/>
      <c r="B106" s="83" t="s">
        <v>13</v>
      </c>
      <c r="C106" s="83"/>
      <c r="D106" s="84" t="s">
        <v>92</v>
      </c>
      <c r="E106" s="85">
        <v>33451.4</v>
      </c>
      <c r="F106" s="85">
        <v>28351.9</v>
      </c>
      <c r="G106" s="84">
        <f aca="true" t="shared" si="6" ref="G106:L106">G105</f>
        <v>30083</v>
      </c>
      <c r="H106" s="86">
        <f t="shared" si="6"/>
        <v>33999.1</v>
      </c>
      <c r="I106" s="87">
        <f t="shared" si="6"/>
        <v>32566.2</v>
      </c>
      <c r="J106" s="86">
        <f t="shared" si="6"/>
        <v>42640</v>
      </c>
      <c r="K106" s="86">
        <f t="shared" si="6"/>
        <v>37840</v>
      </c>
      <c r="L106" s="86">
        <f t="shared" si="6"/>
        <v>36840</v>
      </c>
      <c r="M106" s="88">
        <f t="shared" si="4"/>
        <v>275771.6</v>
      </c>
      <c r="N106" s="64"/>
      <c r="O106" s="65"/>
      <c r="P106" s="34"/>
    </row>
    <row r="107" spans="1:14" ht="15.75">
      <c r="A107" s="19"/>
      <c r="B107" s="29"/>
      <c r="C107" s="29" t="s">
        <v>88</v>
      </c>
      <c r="D107" s="29"/>
      <c r="E107" s="29"/>
      <c r="F107" s="29"/>
      <c r="G107" s="29"/>
      <c r="H107" s="30"/>
      <c r="I107" s="30"/>
      <c r="J107" s="30"/>
      <c r="K107" s="30"/>
      <c r="L107" s="30"/>
      <c r="M107" s="30"/>
      <c r="N107" s="35"/>
    </row>
    <row r="108" spans="1:14" ht="15">
      <c r="A108" s="15"/>
      <c r="B108" s="31"/>
      <c r="C108" s="31"/>
      <c r="D108" s="31"/>
      <c r="E108" s="31"/>
      <c r="F108" s="31"/>
      <c r="G108" s="31"/>
      <c r="H108" s="31"/>
      <c r="I108" s="63"/>
      <c r="J108" s="63"/>
      <c r="K108" s="63"/>
      <c r="L108" s="63"/>
      <c r="M108" s="32"/>
      <c r="N108" s="3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</sheetData>
  <sheetProtection/>
  <mergeCells count="52">
    <mergeCell ref="C55:C56"/>
    <mergeCell ref="B54:M54"/>
    <mergeCell ref="K28:K29"/>
    <mergeCell ref="M28:M29"/>
    <mergeCell ref="E28:E29"/>
    <mergeCell ref="B55:B56"/>
    <mergeCell ref="D55:D56"/>
    <mergeCell ref="B52:M52"/>
    <mergeCell ref="C69:C98"/>
    <mergeCell ref="M15:M16"/>
    <mergeCell ref="H28:H29"/>
    <mergeCell ref="I28:I29"/>
    <mergeCell ref="C30:C42"/>
    <mergeCell ref="J28:J29"/>
    <mergeCell ref="B63:M63"/>
    <mergeCell ref="M57:M58"/>
    <mergeCell ref="M59:M60"/>
    <mergeCell ref="J57:J58"/>
    <mergeCell ref="A57:A58"/>
    <mergeCell ref="B53:M53"/>
    <mergeCell ref="I57:I58"/>
    <mergeCell ref="C57:C61"/>
    <mergeCell ref="H59:H60"/>
    <mergeCell ref="I59:I60"/>
    <mergeCell ref="J59:J60"/>
    <mergeCell ref="K59:K60"/>
    <mergeCell ref="K57:K58"/>
    <mergeCell ref="B57:B58"/>
    <mergeCell ref="A28:A29"/>
    <mergeCell ref="D28:D29"/>
    <mergeCell ref="B28:B29"/>
    <mergeCell ref="B51:M51"/>
    <mergeCell ref="F28:F29"/>
    <mergeCell ref="G28:G29"/>
    <mergeCell ref="C28:C29"/>
    <mergeCell ref="L28:L29"/>
    <mergeCell ref="A11:M11"/>
    <mergeCell ref="C15:C16"/>
    <mergeCell ref="A15:A16"/>
    <mergeCell ref="B15:B16"/>
    <mergeCell ref="D15:D16"/>
    <mergeCell ref="E15:L15"/>
    <mergeCell ref="B59:B60"/>
    <mergeCell ref="H57:H58"/>
    <mergeCell ref="I1:M4"/>
    <mergeCell ref="I5:M5"/>
    <mergeCell ref="I6:M6"/>
    <mergeCell ref="I7:M7"/>
    <mergeCell ref="B12:M12"/>
    <mergeCell ref="B9:M9"/>
    <mergeCell ref="B26:M26"/>
    <mergeCell ref="C17:C19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2019-03-04T13:40:53Z</cp:lastPrinted>
  <dcterms:created xsi:type="dcterms:W3CDTF">2015-10-19T12:10:33Z</dcterms:created>
  <dcterms:modified xsi:type="dcterms:W3CDTF">2019-03-05T12:08:03Z</dcterms:modified>
  <cp:category/>
  <cp:version/>
  <cp:contentType/>
  <cp:contentStatus/>
</cp:coreProperties>
</file>