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<sst xmlns="http://schemas.openxmlformats.org/spreadsheetml/2006/main" count="1518" uniqueCount="346">
  <si>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</si>
  <si>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</si>
  <si>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</si>
  <si>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</si>
  <si>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</si>
  <si>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</si>
  <si>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</si>
  <si>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</si>
  <si>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</si>
  <si>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</si>
  <si>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</si>
  <si>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</si>
  <si>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</si>
  <si>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</si>
  <si>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</si>
  <si>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</si>
  <si>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</si>
  <si>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</si>
  <si>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</si>
  <si>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</si>
  <si>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</si>
  <si>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</si>
  <si>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</si>
  <si>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</si>
  <si>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</si>
  <si>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</si>
  <si>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</si>
  <si>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</si>
  <si>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</si>
  <si>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</si>
  <si>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</si>
  <si>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</si>
  <si>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</si>
  <si>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</si>
  <si>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</si>
  <si>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</si>
  <si>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</si>
  <si>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</si>
  <si>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</si>
  <si>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</si>
  <si>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</si>
  <si>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</si>
  <si>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</si>
  <si>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</si>
  <si>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</si>
  <si>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</si>
  <si>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</si>
  <si>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</si>
  <si>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</si>
  <si>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</si>
  <si>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</si>
  <si>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</si>
  <si>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</si>
  <si>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</si>
  <si>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</si>
  <si>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</si>
  <si>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</si>
  <si>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</si>
  <si>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</si>
  <si>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</si>
  <si>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</si>
  <si>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</si>
  <si>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</si>
  <si>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</si>
  <si>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</si>
  <si>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</si>
  <si>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</si>
  <si>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</si>
  <si>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</si>
  <si>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</si>
  <si>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</si>
  <si>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</si>
  <si>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</si>
  <si>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</si>
  <si>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</si>
  <si>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</si>
  <si>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</si>
  <si>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</si>
  <si>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</si>
  <si>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</si>
  <si>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</si>
  <si>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</si>
  <si>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</si>
  <si>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</si>
  <si>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</si>
  <si>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</si>
  <si>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</si>
  <si>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</si>
  <si>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</si>
  <si>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</si>
  <si>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</si>
  <si>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</si>
  <si>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</si>
  <si>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</si>
  <si>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</si>
  <si>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</si>
  <si>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</si>
  <si>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</si>
  <si>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</si>
  <si>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</si>
  <si>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</si>
  <si>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</si>
  <si>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</si>
  <si>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</si>
  <si>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</si>
  <si>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</si>
  <si>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</si>
  <si>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</si>
  <si>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</si>
  <si>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</si>
  <si>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</si>
  <si>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</si>
  <si>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</si>
  <si>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</si>
  <si>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</si>
  <si>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</si>
  <si>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</si>
  <si>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</si>
  <si>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</si>
  <si>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</si>
  <si>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</si>
  <si>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</si>
  <si>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</si>
  <si>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</si>
  <si>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</si>
  <si>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</si>
  <si>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</si>
  <si>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</si>
  <si>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</si>
  <si>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</si>
  <si>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</si>
  <si>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</si>
  <si>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</si>
  <si>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</si>
  <si>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</si>
  <si>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</si>
  <si>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</si>
  <si>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</si>
  <si>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</si>
  <si>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</si>
  <si>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</si>
  <si>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</si>
  <si>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</si>
  <si>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</si>
  <si>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</si>
  <si>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</si>
  <si>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</si>
  <si>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</si>
  <si>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</si>
  <si>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</si>
  <si>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</si>
  <si>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</si>
  <si>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</si>
  <si>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</si>
  <si>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</si>
  <si>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</si>
  <si>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</si>
  <si>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</si>
  <si>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</si>
  <si>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</si>
  <si>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</si>
  <si>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</si>
  <si>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</si>
  <si>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</si>
  <si>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</si>
  <si>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</si>
  <si>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</si>
  <si>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</si>
  <si>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</si>
  <si>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</si>
  <si>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</si>
  <si>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</si>
  <si>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</si>
  <si>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</si>
  <si>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</si>
  <si>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</si>
  <si>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</si>
  <si>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</si>
  <si>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</si>
  <si>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</si>
  <si>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</si>
  <si>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</si>
  <si>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</si>
  <si>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</si>
  <si>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</si>
  <si>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</si>
  <si>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</si>
  <si>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</si>
  <si>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</si>
  <si>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</si>
  <si>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</si>
  <si>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</si>
  <si>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</si>
  <si>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</si>
  <si>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</si>
  <si>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</si>
  <si>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</si>
  <si>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</si>
  <si>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</si>
  <si>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</si>
  <si>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</si>
  <si>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</si>
  <si>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</si>
  <si>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</si>
  <si>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</si>
  <si>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</si>
  <si>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</si>
  <si>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</si>
  <si>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</si>
  <si>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</si>
  <si>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</si>
  <si>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</si>
  <si>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</si>
  <si>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</si>
  <si>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</si>
  <si>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</si>
  <si>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</si>
  <si>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</si>
  <si>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</si>
  <si>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</si>
  <si>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</si>
  <si>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</si>
  <si>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</si>
  <si>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</si>
  <si>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</si>
  <si>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</si>
  <si>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</si>
  <si>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</si>
  <si>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</si>
  <si>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</si>
  <si>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</si>
  <si>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</si>
  <si>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</si>
  <si>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</si>
  <si>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</si>
  <si>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</si>
  <si>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</si>
  <si>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</si>
  <si>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</si>
  <si>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</si>
  <si>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</si>
  <si>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</si>
  <si>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</si>
  <si>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</si>
  <si>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</si>
  <si>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</si>
  <si>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</si>
  <si>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</si>
  <si>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</si>
  <si>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</si>
  <si>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</si>
  <si>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</si>
  <si>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</si>
  <si>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</si>
  <si>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</si>
  <si>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</si>
  <si>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</si>
  <si>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</si>
  <si>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</si>
  <si>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</si>
  <si>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</si>
  <si>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</si>
  <si>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</si>
  <si>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</si>
  <si>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</si>
  <si>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</si>
  <si>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</si>
  <si>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</si>
  <si>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</si>
  <si>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</si>
  <si>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</si>
  <si>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</si>
  <si>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</si>
  <si>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</si>
  <si>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</si>
  <si>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</si>
  <si>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</si>
  <si>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</si>
  <si>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</si>
  <si>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</si>
  <si>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</si>
  <si>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</si>
  <si>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</si>
  <si>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</si>
  <si>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</si>
  <si>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</si>
  <si>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</si>
  <si>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</si>
  <si>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</si>
  <si>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</si>
  <si>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</si>
  <si>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</si>
  <si>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</si>
  <si>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</si>
  <si>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</si>
  <si>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</si>
  <si>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</si>
  <si>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</si>
  <si>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</si>
  <si>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</si>
  <si>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</si>
  <si>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</si>
  <si>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</si>
  <si>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</si>
  <si>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</si>
  <si>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</si>
  <si>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Поправки            (+ -)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</si>
  <si>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</si>
  <si>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</si>
  <si>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</si>
  <si>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</si>
  <si>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</si>
  <si>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</si>
  <si>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</si>
  <si>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</si>
  <si>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</si>
  <si>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</si>
  <si>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</si>
  <si>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</si>
  <si>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</si>
  <si>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</si>
  <si>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</si>
  <si>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</si>
  <si>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</si>
  <si>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</si>
  <si>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</si>
  <si>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</si>
  <si>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</si>
  <si>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</si>
  <si>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</si>
  <si>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 от 20 декабря 2018 года № 370 
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</si>
  <si>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</si>
  <si>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</si>
  <si>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</si>
  <si>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</si>
  <si>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</si>
  <si>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</si>
  <si>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</si>
  <si>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Бюджетные ассигнования на 2019 год утвержденные Решением Городской Думы  от 20.12.2018 года № 370  (от 21 марта 2019 года № 397 ) 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</si>
  <si>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</si>
  <si>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</si>
  <si>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</si>
  <si>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</si>
  <si>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</si>
  <si>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</si>
  <si>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мая 2019 года № 411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</si>
</sst>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.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91" applyFont="1" applyFill="1" applyBorder="1" applyAlignment="1">
      <alignment horizontal="center" vertical="center" wrapText="1"/>
      <protection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8" fillId="35" borderId="22" xfId="58" applyFont="1" applyFill="1" applyBorder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="115" zoomScaleNormal="115" zoomScalePageLayoutView="0" workbookViewId="0" topLeftCell="A1">
      <selection activeCell="H2" sqref="H2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8.25" customHeight="1">
      <c r="E1" s="4"/>
      <c r="F1" s="67" t="s">
        <v>345</v>
      </c>
      <c r="G1" s="67"/>
      <c r="H1" s="67"/>
    </row>
    <row r="2" spans="3:8" ht="18.75" customHeight="1">
      <c r="C2" s="37"/>
      <c r="D2" s="37"/>
      <c r="E2" s="38"/>
      <c r="F2" s="38"/>
      <c r="G2" s="38"/>
      <c r="H2" s="39" t="s">
        <v>324</v>
      </c>
    </row>
    <row r="3" spans="1:8" ht="75" customHeight="1">
      <c r="A3" s="14"/>
      <c r="B3" s="4"/>
      <c r="C3" s="4"/>
      <c r="D3" s="19"/>
      <c r="E3" s="19"/>
      <c r="F3" s="66" t="s">
        <v>330</v>
      </c>
      <c r="G3" s="66"/>
      <c r="H3" s="66"/>
    </row>
    <row r="4" spans="1:8" ht="39.75" customHeight="1">
      <c r="A4" s="65" t="s">
        <v>6</v>
      </c>
      <c r="B4" s="65"/>
      <c r="C4" s="65"/>
      <c r="D4" s="65"/>
      <c r="E4" s="65"/>
      <c r="F4" s="65"/>
      <c r="G4" s="65"/>
      <c r="H4" s="65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12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0" t="s">
        <v>338</v>
      </c>
      <c r="G6" s="31" t="s">
        <v>306</v>
      </c>
      <c r="H6" s="32" t="s">
        <v>307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F9+F111+F118+F161+F249+F292+F328+F338+F345</f>
        <v>209745261.2</v>
      </c>
      <c r="G8" s="12">
        <f>G9+G111+G118+G161+G249+G292+G328+G338+G345</f>
        <v>25202895.240000002</v>
      </c>
      <c r="H8" s="12">
        <f>H9+H111+H118+H161+H249+H292+H328+H338+H345</f>
        <v>234948156.44</v>
      </c>
    </row>
    <row r="9" spans="1:8" ht="12.75">
      <c r="A9" s="23" t="s">
        <v>305</v>
      </c>
      <c r="B9" s="21" t="s">
        <v>8</v>
      </c>
      <c r="C9" s="21" t="s">
        <v>9</v>
      </c>
      <c r="D9" s="21"/>
      <c r="E9" s="21"/>
      <c r="F9" s="22">
        <f>F10+F16+F33+F49+F55+F61</f>
        <v>38322041.46</v>
      </c>
      <c r="G9" s="22">
        <f>G10+G16+G33+G49+G55+G61</f>
        <v>-717955.56</v>
      </c>
      <c r="H9" s="22">
        <f>H10+H16+H33+H49+H55+H61</f>
        <v>37604085.900000006</v>
      </c>
    </row>
    <row r="10" spans="1:8" ht="42.75" customHeight="1" hidden="1">
      <c r="A10" s="23" t="s">
        <v>334</v>
      </c>
      <c r="B10" s="21" t="s">
        <v>8</v>
      </c>
      <c r="C10" s="21" t="s">
        <v>331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331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331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333</v>
      </c>
      <c r="B13" s="21" t="s">
        <v>8</v>
      </c>
      <c r="C13" s="21" t="s">
        <v>331</v>
      </c>
      <c r="D13" s="21" t="s">
        <v>332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331</v>
      </c>
      <c r="D14" s="21" t="s">
        <v>332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331</v>
      </c>
      <c r="D15" s="21" t="s">
        <v>332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 aca="true" t="shared" si="3" ref="F33:H34">F34</f>
        <v>24850000</v>
      </c>
      <c r="G33" s="22">
        <f t="shared" si="3"/>
        <v>0</v>
      </c>
      <c r="H33" s="22">
        <f t="shared" si="3"/>
        <v>24850000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 t="shared" si="3"/>
        <v>24850000</v>
      </c>
      <c r="G34" s="22">
        <f t="shared" si="3"/>
        <v>0</v>
      </c>
      <c r="H34" s="22">
        <f t="shared" si="3"/>
        <v>24850000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24850000</v>
      </c>
      <c r="G35" s="22">
        <f>G36+G43+G46</f>
        <v>0</v>
      </c>
      <c r="H35" s="22">
        <f>H36+H43+H46</f>
        <v>24850000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4" ref="F43:H44">F44</f>
        <v>150000</v>
      </c>
      <c r="G43" s="22">
        <f t="shared" si="4"/>
        <v>0</v>
      </c>
      <c r="H43" s="22">
        <f t="shared" si="4"/>
        <v>150000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4"/>
        <v>150000</v>
      </c>
      <c r="G44" s="22">
        <f t="shared" si="4"/>
        <v>0</v>
      </c>
      <c r="H44" s="22">
        <f t="shared" si="4"/>
        <v>150000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150000</v>
      </c>
      <c r="G45" s="18"/>
      <c r="H45" s="18">
        <f>F45+G45</f>
        <v>150000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5" ref="F46:H47">F47</f>
        <v>810000</v>
      </c>
      <c r="G46" s="22">
        <f t="shared" si="5"/>
        <v>0</v>
      </c>
      <c r="H46" s="22">
        <f t="shared" si="5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5"/>
        <v>810000</v>
      </c>
      <c r="G47" s="22">
        <f t="shared" si="5"/>
        <v>0</v>
      </c>
      <c r="H47" s="22">
        <f t="shared" si="5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42.75" customHeight="1">
      <c r="A49" s="24" t="s">
        <v>337</v>
      </c>
      <c r="B49" s="21" t="s">
        <v>8</v>
      </c>
      <c r="C49" s="21" t="s">
        <v>335</v>
      </c>
      <c r="D49" s="27"/>
      <c r="E49" s="27"/>
      <c r="F49" s="22">
        <f aca="true" t="shared" si="6" ref="F49:H53">F50</f>
        <v>631000</v>
      </c>
      <c r="G49" s="22">
        <f t="shared" si="6"/>
        <v>0</v>
      </c>
      <c r="H49" s="22">
        <f t="shared" si="6"/>
        <v>631000</v>
      </c>
    </row>
    <row r="50" spans="1:8" ht="66" customHeight="1">
      <c r="A50" s="20" t="s">
        <v>161</v>
      </c>
      <c r="B50" s="21" t="s">
        <v>8</v>
      </c>
      <c r="C50" s="21" t="s">
        <v>335</v>
      </c>
      <c r="D50" s="21" t="s">
        <v>11</v>
      </c>
      <c r="E50" s="21"/>
      <c r="F50" s="22">
        <f t="shared" si="6"/>
        <v>631000</v>
      </c>
      <c r="G50" s="22">
        <f t="shared" si="6"/>
        <v>0</v>
      </c>
      <c r="H50" s="22">
        <f t="shared" si="6"/>
        <v>631000</v>
      </c>
    </row>
    <row r="51" spans="1:8" ht="53.25" customHeight="1">
      <c r="A51" s="20" t="s">
        <v>171</v>
      </c>
      <c r="B51" s="21" t="s">
        <v>8</v>
      </c>
      <c r="C51" s="21" t="s">
        <v>335</v>
      </c>
      <c r="D51" s="21" t="s">
        <v>21</v>
      </c>
      <c r="E51" s="21"/>
      <c r="F51" s="22">
        <f t="shared" si="6"/>
        <v>631000</v>
      </c>
      <c r="G51" s="22">
        <f t="shared" si="6"/>
        <v>0</v>
      </c>
      <c r="H51" s="22">
        <f t="shared" si="6"/>
        <v>631000</v>
      </c>
    </row>
    <row r="52" spans="1:8" ht="12.75">
      <c r="A52" s="20" t="s">
        <v>163</v>
      </c>
      <c r="B52" s="21" t="s">
        <v>8</v>
      </c>
      <c r="C52" s="21" t="s">
        <v>335</v>
      </c>
      <c r="D52" s="21" t="s">
        <v>336</v>
      </c>
      <c r="E52" s="21"/>
      <c r="F52" s="22">
        <f t="shared" si="6"/>
        <v>631000</v>
      </c>
      <c r="G52" s="22">
        <f t="shared" si="6"/>
        <v>0</v>
      </c>
      <c r="H52" s="22">
        <f t="shared" si="6"/>
        <v>631000</v>
      </c>
    </row>
    <row r="53" spans="1:8" ht="63.75">
      <c r="A53" s="20" t="s">
        <v>164</v>
      </c>
      <c r="B53" s="21" t="s">
        <v>8</v>
      </c>
      <c r="C53" s="21" t="s">
        <v>335</v>
      </c>
      <c r="D53" s="21" t="s">
        <v>336</v>
      </c>
      <c r="E53" s="21" t="s">
        <v>14</v>
      </c>
      <c r="F53" s="22">
        <f t="shared" si="6"/>
        <v>631000</v>
      </c>
      <c r="G53" s="22">
        <f t="shared" si="6"/>
        <v>0</v>
      </c>
      <c r="H53" s="22">
        <f t="shared" si="6"/>
        <v>631000</v>
      </c>
    </row>
    <row r="54" spans="1:8" ht="25.5">
      <c r="A54" s="26" t="s">
        <v>165</v>
      </c>
      <c r="B54" s="42" t="s">
        <v>8</v>
      </c>
      <c r="C54" s="42" t="s">
        <v>335</v>
      </c>
      <c r="D54" s="11" t="s">
        <v>336</v>
      </c>
      <c r="E54" s="11" t="s">
        <v>15</v>
      </c>
      <c r="F54" s="18">
        <v>631000</v>
      </c>
      <c r="G54" s="18"/>
      <c r="H54" s="18">
        <f>F54+G54</f>
        <v>631000</v>
      </c>
    </row>
    <row r="55" spans="1:8" ht="12.75">
      <c r="A55" s="20" t="s">
        <v>176</v>
      </c>
      <c r="B55" s="21" t="s">
        <v>8</v>
      </c>
      <c r="C55" s="21" t="s">
        <v>28</v>
      </c>
      <c r="D55" s="21"/>
      <c r="E55" s="21"/>
      <c r="F55" s="22">
        <f>F56</f>
        <v>1826766.67</v>
      </c>
      <c r="G55" s="22">
        <f aca="true" t="shared" si="7" ref="G55:H59">G56</f>
        <v>-1298730.8</v>
      </c>
      <c r="H55" s="22">
        <f t="shared" si="7"/>
        <v>528035.8699999999</v>
      </c>
    </row>
    <row r="56" spans="1:8" ht="63.75">
      <c r="A56" s="20" t="s">
        <v>161</v>
      </c>
      <c r="B56" s="21" t="s">
        <v>8</v>
      </c>
      <c r="C56" s="21" t="s">
        <v>28</v>
      </c>
      <c r="D56" s="21" t="s">
        <v>11</v>
      </c>
      <c r="E56" s="21"/>
      <c r="F56" s="22">
        <f>F57</f>
        <v>1826766.67</v>
      </c>
      <c r="G56" s="22">
        <f t="shared" si="7"/>
        <v>-1298730.8</v>
      </c>
      <c r="H56" s="22">
        <f t="shared" si="7"/>
        <v>528035.8699999999</v>
      </c>
    </row>
    <row r="57" spans="1:8" ht="25.5">
      <c r="A57" s="20" t="s">
        <v>177</v>
      </c>
      <c r="B57" s="21" t="s">
        <v>8</v>
      </c>
      <c r="C57" s="21" t="s">
        <v>28</v>
      </c>
      <c r="D57" s="21" t="s">
        <v>29</v>
      </c>
      <c r="E57" s="21"/>
      <c r="F57" s="22">
        <f>F58</f>
        <v>1826766.67</v>
      </c>
      <c r="G57" s="22">
        <f t="shared" si="7"/>
        <v>-1298730.8</v>
      </c>
      <c r="H57" s="22">
        <f t="shared" si="7"/>
        <v>528035.8699999999</v>
      </c>
    </row>
    <row r="58" spans="1:8" ht="25.5">
      <c r="A58" s="20" t="s">
        <v>178</v>
      </c>
      <c r="B58" s="21" t="s">
        <v>8</v>
      </c>
      <c r="C58" s="21" t="s">
        <v>28</v>
      </c>
      <c r="D58" s="21" t="s">
        <v>30</v>
      </c>
      <c r="E58" s="21"/>
      <c r="F58" s="22">
        <f>F59</f>
        <v>1826766.67</v>
      </c>
      <c r="G58" s="22">
        <f t="shared" si="7"/>
        <v>-1298730.8</v>
      </c>
      <c r="H58" s="22">
        <f t="shared" si="7"/>
        <v>528035.8699999999</v>
      </c>
    </row>
    <row r="59" spans="1:8" ht="12.75">
      <c r="A59" s="20" t="s">
        <v>169</v>
      </c>
      <c r="B59" s="21" t="s">
        <v>8</v>
      </c>
      <c r="C59" s="21" t="s">
        <v>28</v>
      </c>
      <c r="D59" s="21" t="s">
        <v>30</v>
      </c>
      <c r="E59" s="21" t="s">
        <v>19</v>
      </c>
      <c r="F59" s="22">
        <f>F60</f>
        <v>1826766.67</v>
      </c>
      <c r="G59" s="22">
        <f t="shared" si="7"/>
        <v>-1298730.8</v>
      </c>
      <c r="H59" s="22">
        <f t="shared" si="7"/>
        <v>528035.8699999999</v>
      </c>
    </row>
    <row r="60" spans="1:8" ht="12.75">
      <c r="A60" s="16" t="s">
        <v>179</v>
      </c>
      <c r="B60" s="11" t="s">
        <v>8</v>
      </c>
      <c r="C60" s="11" t="s">
        <v>28</v>
      </c>
      <c r="D60" s="11" t="s">
        <v>30</v>
      </c>
      <c r="E60" s="11" t="s">
        <v>31</v>
      </c>
      <c r="F60" s="18">
        <v>1826766.67</v>
      </c>
      <c r="G60" s="62">
        <v>-1298730.8</v>
      </c>
      <c r="H60" s="18">
        <f>F60+G60</f>
        <v>528035.8699999999</v>
      </c>
    </row>
    <row r="61" spans="1:8" ht="12.75">
      <c r="A61" s="20" t="s">
        <v>180</v>
      </c>
      <c r="B61" s="21" t="s">
        <v>8</v>
      </c>
      <c r="C61" s="21" t="s">
        <v>32</v>
      </c>
      <c r="D61" s="21"/>
      <c r="E61" s="21"/>
      <c r="F61" s="22">
        <f>F62+F71+F76+F81+F86</f>
        <v>8293074.79</v>
      </c>
      <c r="G61" s="22">
        <f>G62+G71+G76+G81+G86</f>
        <v>580775.24</v>
      </c>
      <c r="H61" s="22">
        <f>H62+H71+H76+H81+H86</f>
        <v>8873850.030000001</v>
      </c>
    </row>
    <row r="62" spans="1:8" ht="38.25">
      <c r="A62" s="20" t="s">
        <v>181</v>
      </c>
      <c r="B62" s="21" t="s">
        <v>8</v>
      </c>
      <c r="C62" s="21" t="s">
        <v>32</v>
      </c>
      <c r="D62" s="21" t="s">
        <v>33</v>
      </c>
      <c r="E62" s="21"/>
      <c r="F62" s="22">
        <f>F63+F67</f>
        <v>150000</v>
      </c>
      <c r="G62" s="22">
        <f>G63+G67</f>
        <v>0</v>
      </c>
      <c r="H62" s="22">
        <f>H63+H67</f>
        <v>150000</v>
      </c>
    </row>
    <row r="63" spans="1:8" ht="28.5" customHeight="1" hidden="1">
      <c r="A63" s="20" t="s">
        <v>182</v>
      </c>
      <c r="B63" s="21" t="s">
        <v>8</v>
      </c>
      <c r="C63" s="21" t="s">
        <v>32</v>
      </c>
      <c r="D63" s="21" t="s">
        <v>34</v>
      </c>
      <c r="E63" s="21"/>
      <c r="F63" s="22">
        <f>F64</f>
        <v>0</v>
      </c>
      <c r="G63" s="22">
        <f aca="true" t="shared" si="8" ref="G63:H65">G64</f>
        <v>0</v>
      </c>
      <c r="H63" s="22">
        <f t="shared" si="8"/>
        <v>0</v>
      </c>
    </row>
    <row r="64" spans="1:8" ht="16.5" customHeight="1" hidden="1">
      <c r="A64" s="20" t="s">
        <v>183</v>
      </c>
      <c r="B64" s="21" t="s">
        <v>8</v>
      </c>
      <c r="C64" s="21" t="s">
        <v>32</v>
      </c>
      <c r="D64" s="21" t="s">
        <v>35</v>
      </c>
      <c r="E64" s="21"/>
      <c r="F64" s="22">
        <f>F65</f>
        <v>0</v>
      </c>
      <c r="G64" s="22">
        <f t="shared" si="8"/>
        <v>0</v>
      </c>
      <c r="H64" s="22">
        <f t="shared" si="8"/>
        <v>0</v>
      </c>
    </row>
    <row r="65" spans="1:8" ht="43.5" customHeight="1" hidden="1">
      <c r="A65" s="20" t="s">
        <v>184</v>
      </c>
      <c r="B65" s="21" t="s">
        <v>8</v>
      </c>
      <c r="C65" s="21" t="s">
        <v>32</v>
      </c>
      <c r="D65" s="21" t="s">
        <v>35</v>
      </c>
      <c r="E65" s="21" t="s">
        <v>36</v>
      </c>
      <c r="F65" s="22">
        <f>F66</f>
        <v>0</v>
      </c>
      <c r="G65" s="22">
        <f t="shared" si="8"/>
        <v>0</v>
      </c>
      <c r="H65" s="22">
        <f t="shared" si="8"/>
        <v>0</v>
      </c>
    </row>
    <row r="66" spans="1:8" ht="38.25" hidden="1">
      <c r="A66" s="16" t="s">
        <v>185</v>
      </c>
      <c r="B66" s="11" t="s">
        <v>8</v>
      </c>
      <c r="C66" s="11" t="s">
        <v>32</v>
      </c>
      <c r="D66" s="11" t="s">
        <v>35</v>
      </c>
      <c r="E66" s="11" t="s">
        <v>37</v>
      </c>
      <c r="F66" s="18">
        <v>0</v>
      </c>
      <c r="G66" s="18"/>
      <c r="H66" s="18">
        <f>F66+G66</f>
        <v>0</v>
      </c>
    </row>
    <row r="67" spans="1:8" ht="78.75" customHeight="1">
      <c r="A67" s="20" t="s">
        <v>325</v>
      </c>
      <c r="B67" s="21" t="s">
        <v>8</v>
      </c>
      <c r="C67" s="21" t="s">
        <v>32</v>
      </c>
      <c r="D67" s="21" t="s">
        <v>327</v>
      </c>
      <c r="E67" s="21"/>
      <c r="F67" s="22">
        <f>F68</f>
        <v>150000</v>
      </c>
      <c r="G67" s="22">
        <f aca="true" t="shared" si="9" ref="G67:H69">G68</f>
        <v>0</v>
      </c>
      <c r="H67" s="22">
        <f t="shared" si="9"/>
        <v>150000</v>
      </c>
    </row>
    <row r="68" spans="1:8" ht="69" customHeight="1">
      <c r="A68" s="20" t="s">
        <v>326</v>
      </c>
      <c r="B68" s="21" t="s">
        <v>8</v>
      </c>
      <c r="C68" s="21" t="s">
        <v>32</v>
      </c>
      <c r="D68" s="21" t="s">
        <v>344</v>
      </c>
      <c r="E68" s="21"/>
      <c r="F68" s="22">
        <f>F69</f>
        <v>150000</v>
      </c>
      <c r="G68" s="22">
        <f t="shared" si="9"/>
        <v>0</v>
      </c>
      <c r="H68" s="22">
        <f t="shared" si="9"/>
        <v>150000</v>
      </c>
    </row>
    <row r="69" spans="1:8" ht="43.5" customHeight="1">
      <c r="A69" s="20" t="s">
        <v>184</v>
      </c>
      <c r="B69" s="21" t="s">
        <v>8</v>
      </c>
      <c r="C69" s="21" t="s">
        <v>32</v>
      </c>
      <c r="D69" s="21" t="s">
        <v>344</v>
      </c>
      <c r="E69" s="21" t="s">
        <v>36</v>
      </c>
      <c r="F69" s="22">
        <f>F70</f>
        <v>150000</v>
      </c>
      <c r="G69" s="22">
        <f t="shared" si="9"/>
        <v>0</v>
      </c>
      <c r="H69" s="22">
        <f t="shared" si="9"/>
        <v>150000</v>
      </c>
    </row>
    <row r="70" spans="1:8" ht="41.25" customHeight="1">
      <c r="A70" s="16" t="s">
        <v>185</v>
      </c>
      <c r="B70" s="11" t="s">
        <v>8</v>
      </c>
      <c r="C70" s="11" t="s">
        <v>32</v>
      </c>
      <c r="D70" s="21" t="s">
        <v>344</v>
      </c>
      <c r="E70" s="11" t="s">
        <v>37</v>
      </c>
      <c r="F70" s="18">
        <v>150000</v>
      </c>
      <c r="G70" s="18"/>
      <c r="H70" s="18">
        <f>F70+G70</f>
        <v>150000</v>
      </c>
    </row>
    <row r="71" spans="1:8" ht="54" customHeight="1">
      <c r="A71" s="20" t="s">
        <v>186</v>
      </c>
      <c r="B71" s="21" t="s">
        <v>8</v>
      </c>
      <c r="C71" s="21" t="s">
        <v>32</v>
      </c>
      <c r="D71" s="21" t="s">
        <v>38</v>
      </c>
      <c r="E71" s="21"/>
      <c r="F71" s="22">
        <f>F72</f>
        <v>396000</v>
      </c>
      <c r="G71" s="22">
        <f aca="true" t="shared" si="10" ref="G71:H74">G72</f>
        <v>0</v>
      </c>
      <c r="H71" s="22">
        <f t="shared" si="10"/>
        <v>396000</v>
      </c>
    </row>
    <row r="72" spans="1:8" ht="42" customHeight="1">
      <c r="A72" s="20" t="s">
        <v>187</v>
      </c>
      <c r="B72" s="21" t="s">
        <v>8</v>
      </c>
      <c r="C72" s="21" t="s">
        <v>32</v>
      </c>
      <c r="D72" s="21" t="s">
        <v>39</v>
      </c>
      <c r="E72" s="21"/>
      <c r="F72" s="22">
        <f>F73</f>
        <v>396000</v>
      </c>
      <c r="G72" s="22">
        <f t="shared" si="10"/>
        <v>0</v>
      </c>
      <c r="H72" s="22">
        <f t="shared" si="10"/>
        <v>396000</v>
      </c>
    </row>
    <row r="73" spans="1:8" ht="63.75">
      <c r="A73" s="20" t="s">
        <v>188</v>
      </c>
      <c r="B73" s="21" t="s">
        <v>8</v>
      </c>
      <c r="C73" s="21" t="s">
        <v>32</v>
      </c>
      <c r="D73" s="21" t="s">
        <v>40</v>
      </c>
      <c r="E73" s="21"/>
      <c r="F73" s="22">
        <f>F74</f>
        <v>396000</v>
      </c>
      <c r="G73" s="22">
        <f t="shared" si="10"/>
        <v>0</v>
      </c>
      <c r="H73" s="22">
        <f t="shared" si="10"/>
        <v>396000</v>
      </c>
    </row>
    <row r="74" spans="1:8" ht="31.5" customHeight="1">
      <c r="A74" s="20" t="s">
        <v>184</v>
      </c>
      <c r="B74" s="21" t="s">
        <v>8</v>
      </c>
      <c r="C74" s="21" t="s">
        <v>32</v>
      </c>
      <c r="D74" s="21" t="s">
        <v>40</v>
      </c>
      <c r="E74" s="21" t="s">
        <v>36</v>
      </c>
      <c r="F74" s="22">
        <f>F75</f>
        <v>396000</v>
      </c>
      <c r="G74" s="22">
        <f t="shared" si="10"/>
        <v>0</v>
      </c>
      <c r="H74" s="22">
        <f t="shared" si="10"/>
        <v>396000</v>
      </c>
    </row>
    <row r="75" spans="1:8" ht="38.25">
      <c r="A75" s="16" t="s">
        <v>185</v>
      </c>
      <c r="B75" s="11" t="s">
        <v>8</v>
      </c>
      <c r="C75" s="11" t="s">
        <v>32</v>
      </c>
      <c r="D75" s="11" t="s">
        <v>40</v>
      </c>
      <c r="E75" s="11" t="s">
        <v>37</v>
      </c>
      <c r="F75" s="18">
        <v>396000</v>
      </c>
      <c r="G75" s="18"/>
      <c r="H75" s="18">
        <f>F75+G75</f>
        <v>396000</v>
      </c>
    </row>
    <row r="76" spans="1:8" ht="51">
      <c r="A76" s="20" t="s">
        <v>189</v>
      </c>
      <c r="B76" s="21" t="s">
        <v>8</v>
      </c>
      <c r="C76" s="21" t="s">
        <v>32</v>
      </c>
      <c r="D76" s="21" t="s">
        <v>41</v>
      </c>
      <c r="E76" s="21"/>
      <c r="F76" s="22">
        <f>F77</f>
        <v>900000</v>
      </c>
      <c r="G76" s="22">
        <f aca="true" t="shared" si="11" ref="G76:H79">G77</f>
        <v>0</v>
      </c>
      <c r="H76" s="22">
        <f t="shared" si="11"/>
        <v>900000</v>
      </c>
    </row>
    <row r="77" spans="1:8" ht="51">
      <c r="A77" s="20" t="s">
        <v>190</v>
      </c>
      <c r="B77" s="21" t="s">
        <v>8</v>
      </c>
      <c r="C77" s="21" t="s">
        <v>32</v>
      </c>
      <c r="D77" s="21" t="s">
        <v>42</v>
      </c>
      <c r="E77" s="21"/>
      <c r="F77" s="22">
        <f>F78</f>
        <v>900000</v>
      </c>
      <c r="G77" s="22">
        <f t="shared" si="11"/>
        <v>0</v>
      </c>
      <c r="H77" s="22">
        <f t="shared" si="11"/>
        <v>900000</v>
      </c>
    </row>
    <row r="78" spans="1:8" ht="51">
      <c r="A78" s="20" t="s">
        <v>191</v>
      </c>
      <c r="B78" s="21" t="s">
        <v>8</v>
      </c>
      <c r="C78" s="21" t="s">
        <v>32</v>
      </c>
      <c r="D78" s="21" t="s">
        <v>43</v>
      </c>
      <c r="E78" s="21"/>
      <c r="F78" s="22">
        <f>F79</f>
        <v>900000</v>
      </c>
      <c r="G78" s="22">
        <f t="shared" si="11"/>
        <v>0</v>
      </c>
      <c r="H78" s="22">
        <f t="shared" si="11"/>
        <v>900000</v>
      </c>
    </row>
    <row r="79" spans="1:8" ht="25.5">
      <c r="A79" s="20" t="s">
        <v>167</v>
      </c>
      <c r="B79" s="21" t="s">
        <v>8</v>
      </c>
      <c r="C79" s="21" t="s">
        <v>32</v>
      </c>
      <c r="D79" s="21" t="s">
        <v>43</v>
      </c>
      <c r="E79" s="21" t="s">
        <v>17</v>
      </c>
      <c r="F79" s="22">
        <f>F80</f>
        <v>900000</v>
      </c>
      <c r="G79" s="22">
        <f t="shared" si="11"/>
        <v>0</v>
      </c>
      <c r="H79" s="22">
        <f t="shared" si="11"/>
        <v>900000</v>
      </c>
    </row>
    <row r="80" spans="1:8" ht="27.75" customHeight="1">
      <c r="A80" s="16" t="s">
        <v>168</v>
      </c>
      <c r="B80" s="11" t="s">
        <v>8</v>
      </c>
      <c r="C80" s="11" t="s">
        <v>32</v>
      </c>
      <c r="D80" s="11" t="s">
        <v>43</v>
      </c>
      <c r="E80" s="11" t="s">
        <v>18</v>
      </c>
      <c r="F80" s="18">
        <v>900000</v>
      </c>
      <c r="G80" s="18"/>
      <c r="H80" s="18">
        <f>F80+G80</f>
        <v>900000</v>
      </c>
    </row>
    <row r="81" spans="1:8" ht="38.25">
      <c r="A81" s="20" t="s">
        <v>192</v>
      </c>
      <c r="B81" s="21" t="s">
        <v>8</v>
      </c>
      <c r="C81" s="21" t="s">
        <v>32</v>
      </c>
      <c r="D81" s="21" t="s">
        <v>44</v>
      </c>
      <c r="E81" s="21"/>
      <c r="F81" s="22">
        <f>F82</f>
        <v>150000</v>
      </c>
      <c r="G81" s="22">
        <f aca="true" t="shared" si="12" ref="G81:H84">G82</f>
        <v>0</v>
      </c>
      <c r="H81" s="22">
        <f t="shared" si="12"/>
        <v>150000</v>
      </c>
    </row>
    <row r="82" spans="1:8" ht="38.25">
      <c r="A82" s="20" t="s">
        <v>193</v>
      </c>
      <c r="B82" s="21" t="s">
        <v>8</v>
      </c>
      <c r="C82" s="21" t="s">
        <v>32</v>
      </c>
      <c r="D82" s="21" t="s">
        <v>45</v>
      </c>
      <c r="E82" s="21"/>
      <c r="F82" s="22">
        <f>F83</f>
        <v>150000</v>
      </c>
      <c r="G82" s="22">
        <f t="shared" si="12"/>
        <v>0</v>
      </c>
      <c r="H82" s="22">
        <f t="shared" si="12"/>
        <v>150000</v>
      </c>
    </row>
    <row r="83" spans="1:8" ht="51">
      <c r="A83" s="20" t="s">
        <v>194</v>
      </c>
      <c r="B83" s="21" t="s">
        <v>8</v>
      </c>
      <c r="C83" s="21" t="s">
        <v>32</v>
      </c>
      <c r="D83" s="21" t="s">
        <v>46</v>
      </c>
      <c r="E83" s="21"/>
      <c r="F83" s="22">
        <f>F84</f>
        <v>150000</v>
      </c>
      <c r="G83" s="22">
        <f t="shared" si="12"/>
        <v>0</v>
      </c>
      <c r="H83" s="22">
        <f t="shared" si="12"/>
        <v>150000</v>
      </c>
    </row>
    <row r="84" spans="1:8" ht="28.5" customHeight="1">
      <c r="A84" s="20" t="s">
        <v>184</v>
      </c>
      <c r="B84" s="21" t="s">
        <v>8</v>
      </c>
      <c r="C84" s="21" t="s">
        <v>32</v>
      </c>
      <c r="D84" s="21" t="s">
        <v>46</v>
      </c>
      <c r="E84" s="21" t="s">
        <v>36</v>
      </c>
      <c r="F84" s="22">
        <f>F85</f>
        <v>150000</v>
      </c>
      <c r="G84" s="22">
        <f t="shared" si="12"/>
        <v>0</v>
      </c>
      <c r="H84" s="22">
        <f t="shared" si="12"/>
        <v>150000</v>
      </c>
    </row>
    <row r="85" spans="1:8" ht="38.25">
      <c r="A85" s="16" t="s">
        <v>185</v>
      </c>
      <c r="B85" s="11" t="s">
        <v>8</v>
      </c>
      <c r="C85" s="11" t="s">
        <v>32</v>
      </c>
      <c r="D85" s="11" t="s">
        <v>46</v>
      </c>
      <c r="E85" s="11" t="s">
        <v>37</v>
      </c>
      <c r="F85" s="18">
        <v>150000</v>
      </c>
      <c r="G85" s="18"/>
      <c r="H85" s="18">
        <f>F85+G85</f>
        <v>150000</v>
      </c>
    </row>
    <row r="86" spans="1:8" ht="63.75">
      <c r="A86" s="20" t="s">
        <v>161</v>
      </c>
      <c r="B86" s="21" t="s">
        <v>8</v>
      </c>
      <c r="C86" s="21" t="s">
        <v>32</v>
      </c>
      <c r="D86" s="21" t="s">
        <v>11</v>
      </c>
      <c r="E86" s="21"/>
      <c r="F86" s="22">
        <f>F87+F95+F99+F103+F107</f>
        <v>6697074.79</v>
      </c>
      <c r="G86" s="22">
        <f>G87+G95+G99+G103+G107</f>
        <v>580775.24</v>
      </c>
      <c r="H86" s="22">
        <f>H87+H95+H99+H103+H107</f>
        <v>7277850.03</v>
      </c>
    </row>
    <row r="87" spans="1:8" ht="25.5">
      <c r="A87" s="20" t="s">
        <v>195</v>
      </c>
      <c r="B87" s="21" t="s">
        <v>8</v>
      </c>
      <c r="C87" s="21" t="s">
        <v>32</v>
      </c>
      <c r="D87" s="21" t="s">
        <v>47</v>
      </c>
      <c r="E87" s="21"/>
      <c r="F87" s="22">
        <f>F88</f>
        <v>4019614.79</v>
      </c>
      <c r="G87" s="22">
        <f>G88</f>
        <v>192225.24</v>
      </c>
      <c r="H87" s="22">
        <f>H88</f>
        <v>4211840.03</v>
      </c>
    </row>
    <row r="88" spans="1:8" ht="12.75">
      <c r="A88" s="20" t="s">
        <v>196</v>
      </c>
      <c r="B88" s="21" t="s">
        <v>8</v>
      </c>
      <c r="C88" s="21" t="s">
        <v>32</v>
      </c>
      <c r="D88" s="21" t="s">
        <v>48</v>
      </c>
      <c r="E88" s="21"/>
      <c r="F88" s="22">
        <f>F89+F91</f>
        <v>4019614.79</v>
      </c>
      <c r="G88" s="22">
        <f>G89+G91</f>
        <v>192225.24</v>
      </c>
      <c r="H88" s="22">
        <f>H89+H91</f>
        <v>4211840.03</v>
      </c>
    </row>
    <row r="89" spans="1:8" ht="25.5">
      <c r="A89" s="20" t="s">
        <v>167</v>
      </c>
      <c r="B89" s="21" t="s">
        <v>8</v>
      </c>
      <c r="C89" s="21" t="s">
        <v>32</v>
      </c>
      <c r="D89" s="21" t="s">
        <v>48</v>
      </c>
      <c r="E89" s="21" t="s">
        <v>17</v>
      </c>
      <c r="F89" s="22">
        <f>F90</f>
        <v>2927240</v>
      </c>
      <c r="G89" s="22">
        <f>G90</f>
        <v>-250000</v>
      </c>
      <c r="H89" s="22">
        <f>H90</f>
        <v>2677240</v>
      </c>
    </row>
    <row r="90" spans="1:9" ht="28.5" customHeight="1">
      <c r="A90" s="16" t="s">
        <v>168</v>
      </c>
      <c r="B90" s="11" t="s">
        <v>8</v>
      </c>
      <c r="C90" s="11" t="s">
        <v>32</v>
      </c>
      <c r="D90" s="11" t="s">
        <v>48</v>
      </c>
      <c r="E90" s="11" t="s">
        <v>18</v>
      </c>
      <c r="F90" s="18">
        <v>2927240</v>
      </c>
      <c r="G90" s="18">
        <f>-250000</f>
        <v>-250000</v>
      </c>
      <c r="H90" s="18">
        <f>F90+G90</f>
        <v>2677240</v>
      </c>
      <c r="I90" s="43"/>
    </row>
    <row r="91" spans="1:8" ht="12.75">
      <c r="A91" s="20" t="s">
        <v>169</v>
      </c>
      <c r="B91" s="21" t="s">
        <v>8</v>
      </c>
      <c r="C91" s="21" t="s">
        <v>32</v>
      </c>
      <c r="D91" s="21" t="s">
        <v>48</v>
      </c>
      <c r="E91" s="21" t="s">
        <v>19</v>
      </c>
      <c r="F91" s="22">
        <f>F92+F93+F94</f>
        <v>1092374.79</v>
      </c>
      <c r="G91" s="22">
        <f>G92+G93+G94</f>
        <v>442225.24</v>
      </c>
      <c r="H91" s="64">
        <f>H92+H93+H94</f>
        <v>1534600.03</v>
      </c>
    </row>
    <row r="92" spans="1:10" ht="51">
      <c r="A92" s="16" t="s">
        <v>197</v>
      </c>
      <c r="B92" s="11" t="s">
        <v>8</v>
      </c>
      <c r="C92" s="11" t="s">
        <v>32</v>
      </c>
      <c r="D92" s="11" t="s">
        <v>48</v>
      </c>
      <c r="E92" s="11" t="s">
        <v>49</v>
      </c>
      <c r="F92" s="18">
        <v>803300</v>
      </c>
      <c r="G92" s="55"/>
      <c r="H92" s="50">
        <f>F92+G92</f>
        <v>803300</v>
      </c>
      <c r="I92" s="43"/>
      <c r="J92" s="49"/>
    </row>
    <row r="93" spans="1:10" ht="14.25" customHeight="1">
      <c r="A93" s="16" t="s">
        <v>328</v>
      </c>
      <c r="B93" s="11" t="s">
        <v>8</v>
      </c>
      <c r="C93" s="11" t="s">
        <v>32</v>
      </c>
      <c r="D93" s="11" t="s">
        <v>48</v>
      </c>
      <c r="E93" s="11" t="s">
        <v>308</v>
      </c>
      <c r="F93" s="18">
        <v>89074.79</v>
      </c>
      <c r="G93" s="55">
        <f>10000+32600</f>
        <v>42600</v>
      </c>
      <c r="H93" s="50">
        <f>F93+G93</f>
        <v>131674.78999999998</v>
      </c>
      <c r="I93" s="60"/>
      <c r="J93" s="49"/>
    </row>
    <row r="94" spans="1:10" ht="12.75">
      <c r="A94" s="16" t="s">
        <v>170</v>
      </c>
      <c r="B94" s="11" t="s">
        <v>8</v>
      </c>
      <c r="C94" s="11" t="s">
        <v>32</v>
      </c>
      <c r="D94" s="11" t="s">
        <v>48</v>
      </c>
      <c r="E94" s="11" t="s">
        <v>20</v>
      </c>
      <c r="F94" s="18">
        <v>200000</v>
      </c>
      <c r="G94" s="63">
        <f>49625.24+250000+100000</f>
        <v>399625.24</v>
      </c>
      <c r="H94" s="50">
        <f>F94+G94</f>
        <v>599625.24</v>
      </c>
      <c r="I94" s="61"/>
      <c r="J94" s="49"/>
    </row>
    <row r="95" spans="1:10" ht="25.5">
      <c r="A95" s="46" t="s">
        <v>177</v>
      </c>
      <c r="B95" s="45" t="s">
        <v>8</v>
      </c>
      <c r="C95" s="45" t="s">
        <v>32</v>
      </c>
      <c r="D95" s="45" t="s">
        <v>29</v>
      </c>
      <c r="E95" s="45"/>
      <c r="F95" s="22">
        <f>F96</f>
        <v>0</v>
      </c>
      <c r="G95" s="54">
        <f aca="true" t="shared" si="13" ref="G95:H97">G96</f>
        <v>388550</v>
      </c>
      <c r="H95" s="59">
        <f t="shared" si="13"/>
        <v>388550</v>
      </c>
      <c r="I95" s="56"/>
      <c r="J95" s="57"/>
    </row>
    <row r="96" spans="1:10" ht="25.5">
      <c r="A96" s="46" t="s">
        <v>178</v>
      </c>
      <c r="B96" s="45" t="s">
        <v>8</v>
      </c>
      <c r="C96" s="45" t="s">
        <v>32</v>
      </c>
      <c r="D96" s="45" t="s">
        <v>30</v>
      </c>
      <c r="E96" s="45"/>
      <c r="F96" s="22">
        <f>F97</f>
        <v>0</v>
      </c>
      <c r="G96" s="54">
        <f t="shared" si="13"/>
        <v>388550</v>
      </c>
      <c r="H96" s="59">
        <f t="shared" si="13"/>
        <v>388550</v>
      </c>
      <c r="I96" s="56"/>
      <c r="J96" s="57"/>
    </row>
    <row r="97" spans="1:10" ht="25.5">
      <c r="A97" s="46" t="s">
        <v>167</v>
      </c>
      <c r="B97" s="45" t="s">
        <v>8</v>
      </c>
      <c r="C97" s="45" t="s">
        <v>32</v>
      </c>
      <c r="D97" s="45" t="s">
        <v>30</v>
      </c>
      <c r="E97" s="45" t="s">
        <v>17</v>
      </c>
      <c r="F97" s="22">
        <f>F98</f>
        <v>0</v>
      </c>
      <c r="G97" s="54">
        <f t="shared" si="13"/>
        <v>388550</v>
      </c>
      <c r="H97" s="59">
        <f t="shared" si="13"/>
        <v>388550</v>
      </c>
      <c r="I97" s="56"/>
      <c r="J97" s="57"/>
    </row>
    <row r="98" spans="1:10" ht="30.75" customHeight="1">
      <c r="A98" s="46" t="s">
        <v>168</v>
      </c>
      <c r="B98" s="45" t="s">
        <v>8</v>
      </c>
      <c r="C98" s="45" t="s">
        <v>32</v>
      </c>
      <c r="D98" s="45" t="s">
        <v>30</v>
      </c>
      <c r="E98" s="45" t="s">
        <v>18</v>
      </c>
      <c r="F98" s="18"/>
      <c r="G98" s="55">
        <v>388550</v>
      </c>
      <c r="H98" s="50">
        <f>F98+G98</f>
        <v>388550</v>
      </c>
      <c r="I98" s="56"/>
      <c r="J98" s="57"/>
    </row>
    <row r="99" spans="1:8" ht="68.25" customHeight="1">
      <c r="A99" s="35" t="s">
        <v>311</v>
      </c>
      <c r="B99" s="36" t="s">
        <v>8</v>
      </c>
      <c r="C99" s="36" t="s">
        <v>32</v>
      </c>
      <c r="D99" s="36" t="s">
        <v>309</v>
      </c>
      <c r="E99" s="36"/>
      <c r="F99" s="22">
        <f aca="true" t="shared" si="14" ref="F99:H101">F100</f>
        <v>687460</v>
      </c>
      <c r="G99" s="22">
        <f t="shared" si="14"/>
        <v>0</v>
      </c>
      <c r="H99" s="58">
        <f t="shared" si="14"/>
        <v>687460</v>
      </c>
    </row>
    <row r="100" spans="1:8" ht="38.25">
      <c r="A100" s="35" t="s">
        <v>312</v>
      </c>
      <c r="B100" s="36" t="s">
        <v>8</v>
      </c>
      <c r="C100" s="36" t="s">
        <v>32</v>
      </c>
      <c r="D100" s="36" t="s">
        <v>310</v>
      </c>
      <c r="E100" s="36"/>
      <c r="F100" s="22">
        <f t="shared" si="14"/>
        <v>687460</v>
      </c>
      <c r="G100" s="22">
        <f t="shared" si="14"/>
        <v>0</v>
      </c>
      <c r="H100" s="22">
        <f t="shared" si="14"/>
        <v>687460</v>
      </c>
    </row>
    <row r="101" spans="1:8" ht="65.25" customHeight="1">
      <c r="A101" s="35" t="s">
        <v>164</v>
      </c>
      <c r="B101" s="36" t="s">
        <v>8</v>
      </c>
      <c r="C101" s="36" t="s">
        <v>32</v>
      </c>
      <c r="D101" s="36" t="s">
        <v>310</v>
      </c>
      <c r="E101" s="36" t="s">
        <v>14</v>
      </c>
      <c r="F101" s="22">
        <f t="shared" si="14"/>
        <v>687460</v>
      </c>
      <c r="G101" s="22">
        <f t="shared" si="14"/>
        <v>0</v>
      </c>
      <c r="H101" s="22">
        <f t="shared" si="14"/>
        <v>687460</v>
      </c>
    </row>
    <row r="102" spans="1:8" ht="30" customHeight="1">
      <c r="A102" s="33" t="s">
        <v>165</v>
      </c>
      <c r="B102" s="34" t="s">
        <v>8</v>
      </c>
      <c r="C102" s="34" t="s">
        <v>32</v>
      </c>
      <c r="D102" s="34" t="s">
        <v>310</v>
      </c>
      <c r="E102" s="34" t="s">
        <v>15</v>
      </c>
      <c r="F102" s="18">
        <v>687460</v>
      </c>
      <c r="G102" s="18"/>
      <c r="H102" s="18">
        <f>F102+G102</f>
        <v>687460</v>
      </c>
    </row>
    <row r="103" spans="1:8" ht="51" hidden="1">
      <c r="A103" s="20" t="s">
        <v>198</v>
      </c>
      <c r="B103" s="21" t="s">
        <v>8</v>
      </c>
      <c r="C103" s="21" t="s">
        <v>32</v>
      </c>
      <c r="D103" s="21" t="s">
        <v>50</v>
      </c>
      <c r="E103" s="21"/>
      <c r="F103" s="22">
        <f>F104</f>
        <v>0</v>
      </c>
      <c r="G103" s="22">
        <f aca="true" t="shared" si="15" ref="G103:H105">G104</f>
        <v>0</v>
      </c>
      <c r="H103" s="22">
        <f t="shared" si="15"/>
        <v>0</v>
      </c>
    </row>
    <row r="104" spans="1:8" ht="38.25" hidden="1">
      <c r="A104" s="20" t="s">
        <v>199</v>
      </c>
      <c r="B104" s="21" t="s">
        <v>8</v>
      </c>
      <c r="C104" s="21" t="s">
        <v>32</v>
      </c>
      <c r="D104" s="21" t="s">
        <v>51</v>
      </c>
      <c r="E104" s="21"/>
      <c r="F104" s="22">
        <f>F105</f>
        <v>0</v>
      </c>
      <c r="G104" s="22">
        <f t="shared" si="15"/>
        <v>0</v>
      </c>
      <c r="H104" s="22">
        <f t="shared" si="15"/>
        <v>0</v>
      </c>
    </row>
    <row r="105" spans="1:8" ht="25.5" hidden="1">
      <c r="A105" s="20" t="s">
        <v>167</v>
      </c>
      <c r="B105" s="21" t="s">
        <v>8</v>
      </c>
      <c r="C105" s="21" t="s">
        <v>32</v>
      </c>
      <c r="D105" s="21" t="s">
        <v>51</v>
      </c>
      <c r="E105" s="21" t="s">
        <v>17</v>
      </c>
      <c r="F105" s="22">
        <f>F106</f>
        <v>0</v>
      </c>
      <c r="G105" s="22">
        <f t="shared" si="15"/>
        <v>0</v>
      </c>
      <c r="H105" s="22">
        <f t="shared" si="15"/>
        <v>0</v>
      </c>
    </row>
    <row r="106" spans="1:8" ht="30.75" customHeight="1" hidden="1">
      <c r="A106" s="16" t="s">
        <v>168</v>
      </c>
      <c r="B106" s="11" t="s">
        <v>8</v>
      </c>
      <c r="C106" s="11" t="s">
        <v>32</v>
      </c>
      <c r="D106" s="11" t="s">
        <v>51</v>
      </c>
      <c r="E106" s="11" t="s">
        <v>18</v>
      </c>
      <c r="F106" s="18">
        <v>0</v>
      </c>
      <c r="G106" s="18"/>
      <c r="H106" s="18">
        <f>F106+G106</f>
        <v>0</v>
      </c>
    </row>
    <row r="107" spans="1:8" ht="31.5" customHeight="1">
      <c r="A107" s="20" t="s">
        <v>200</v>
      </c>
      <c r="B107" s="21" t="s">
        <v>8</v>
      </c>
      <c r="C107" s="21" t="s">
        <v>32</v>
      </c>
      <c r="D107" s="21" t="s">
        <v>52</v>
      </c>
      <c r="E107" s="21"/>
      <c r="F107" s="22">
        <f>F108</f>
        <v>1990000</v>
      </c>
      <c r="G107" s="22">
        <f aca="true" t="shared" si="16" ref="G107:H109">G108</f>
        <v>0</v>
      </c>
      <c r="H107" s="22">
        <f t="shared" si="16"/>
        <v>1990000</v>
      </c>
    </row>
    <row r="108" spans="1:8" ht="25.5">
      <c r="A108" s="20" t="s">
        <v>201</v>
      </c>
      <c r="B108" s="21" t="s">
        <v>8</v>
      </c>
      <c r="C108" s="21" t="s">
        <v>32</v>
      </c>
      <c r="D108" s="21" t="s">
        <v>53</v>
      </c>
      <c r="E108" s="21"/>
      <c r="F108" s="22">
        <f>F109</f>
        <v>1990000</v>
      </c>
      <c r="G108" s="22">
        <f t="shared" si="16"/>
        <v>0</v>
      </c>
      <c r="H108" s="22">
        <f t="shared" si="16"/>
        <v>1990000</v>
      </c>
    </row>
    <row r="109" spans="1:8" ht="12.75">
      <c r="A109" s="20" t="s">
        <v>169</v>
      </c>
      <c r="B109" s="21" t="s">
        <v>8</v>
      </c>
      <c r="C109" s="21" t="s">
        <v>32</v>
      </c>
      <c r="D109" s="21" t="s">
        <v>53</v>
      </c>
      <c r="E109" s="21" t="s">
        <v>19</v>
      </c>
      <c r="F109" s="22">
        <f>F110</f>
        <v>1990000</v>
      </c>
      <c r="G109" s="22">
        <f t="shared" si="16"/>
        <v>0</v>
      </c>
      <c r="H109" s="22">
        <f t="shared" si="16"/>
        <v>1990000</v>
      </c>
    </row>
    <row r="110" spans="1:8" ht="12.75">
      <c r="A110" s="16" t="s">
        <v>179</v>
      </c>
      <c r="B110" s="11" t="s">
        <v>8</v>
      </c>
      <c r="C110" s="11" t="s">
        <v>32</v>
      </c>
      <c r="D110" s="11" t="s">
        <v>53</v>
      </c>
      <c r="E110" s="11" t="s">
        <v>31</v>
      </c>
      <c r="F110" s="18">
        <v>1990000</v>
      </c>
      <c r="G110" s="18"/>
      <c r="H110" s="18">
        <f>F110+G110</f>
        <v>1990000</v>
      </c>
    </row>
    <row r="111" spans="1:8" ht="25.5">
      <c r="A111" s="20" t="s">
        <v>202</v>
      </c>
      <c r="B111" s="21" t="s">
        <v>8</v>
      </c>
      <c r="C111" s="21" t="s">
        <v>54</v>
      </c>
      <c r="D111" s="21"/>
      <c r="E111" s="21"/>
      <c r="F111" s="22">
        <f aca="true" t="shared" si="17" ref="F111:F116">F112</f>
        <v>500000</v>
      </c>
      <c r="G111" s="22">
        <f aca="true" t="shared" si="18" ref="G111:G116">G112</f>
        <v>0</v>
      </c>
      <c r="H111" s="22">
        <f aca="true" t="shared" si="19" ref="H111:H116">H112</f>
        <v>500000</v>
      </c>
    </row>
    <row r="112" spans="1:8" ht="38.25">
      <c r="A112" s="20" t="s">
        <v>203</v>
      </c>
      <c r="B112" s="21" t="s">
        <v>8</v>
      </c>
      <c r="C112" s="21" t="s">
        <v>55</v>
      </c>
      <c r="D112" s="21"/>
      <c r="E112" s="21"/>
      <c r="F112" s="22">
        <f t="shared" si="17"/>
        <v>500000</v>
      </c>
      <c r="G112" s="22">
        <f t="shared" si="18"/>
        <v>0</v>
      </c>
      <c r="H112" s="22">
        <f t="shared" si="19"/>
        <v>500000</v>
      </c>
    </row>
    <row r="113" spans="1:8" ht="38.25">
      <c r="A113" s="20" t="s">
        <v>181</v>
      </c>
      <c r="B113" s="21" t="s">
        <v>8</v>
      </c>
      <c r="C113" s="21" t="s">
        <v>55</v>
      </c>
      <c r="D113" s="21" t="s">
        <v>33</v>
      </c>
      <c r="E113" s="21"/>
      <c r="F113" s="22">
        <f t="shared" si="17"/>
        <v>500000</v>
      </c>
      <c r="G113" s="22">
        <f t="shared" si="18"/>
        <v>0</v>
      </c>
      <c r="H113" s="22">
        <f t="shared" si="19"/>
        <v>500000</v>
      </c>
    </row>
    <row r="114" spans="1:8" ht="25.5">
      <c r="A114" s="20" t="s">
        <v>204</v>
      </c>
      <c r="B114" s="21" t="s">
        <v>8</v>
      </c>
      <c r="C114" s="21" t="s">
        <v>55</v>
      </c>
      <c r="D114" s="21" t="s">
        <v>56</v>
      </c>
      <c r="E114" s="21"/>
      <c r="F114" s="22">
        <f t="shared" si="17"/>
        <v>500000</v>
      </c>
      <c r="G114" s="22">
        <f t="shared" si="18"/>
        <v>0</v>
      </c>
      <c r="H114" s="22">
        <f t="shared" si="19"/>
        <v>500000</v>
      </c>
    </row>
    <row r="115" spans="1:8" ht="51">
      <c r="A115" s="20" t="s">
        <v>205</v>
      </c>
      <c r="B115" s="21" t="s">
        <v>8</v>
      </c>
      <c r="C115" s="21" t="s">
        <v>55</v>
      </c>
      <c r="D115" s="21" t="s">
        <v>57</v>
      </c>
      <c r="E115" s="21"/>
      <c r="F115" s="22">
        <f t="shared" si="17"/>
        <v>500000</v>
      </c>
      <c r="G115" s="22">
        <f t="shared" si="18"/>
        <v>0</v>
      </c>
      <c r="H115" s="22">
        <f t="shared" si="19"/>
        <v>500000</v>
      </c>
    </row>
    <row r="116" spans="1:8" ht="25.5">
      <c r="A116" s="20" t="s">
        <v>167</v>
      </c>
      <c r="B116" s="21" t="s">
        <v>8</v>
      </c>
      <c r="C116" s="21" t="s">
        <v>55</v>
      </c>
      <c r="D116" s="21" t="s">
        <v>57</v>
      </c>
      <c r="E116" s="21" t="s">
        <v>17</v>
      </c>
      <c r="F116" s="22">
        <f t="shared" si="17"/>
        <v>500000</v>
      </c>
      <c r="G116" s="22">
        <f t="shared" si="18"/>
        <v>0</v>
      </c>
      <c r="H116" s="22">
        <f t="shared" si="19"/>
        <v>500000</v>
      </c>
    </row>
    <row r="117" spans="1:8" ht="29.25" customHeight="1">
      <c r="A117" s="16" t="s">
        <v>168</v>
      </c>
      <c r="B117" s="11" t="s">
        <v>8</v>
      </c>
      <c r="C117" s="11" t="s">
        <v>55</v>
      </c>
      <c r="D117" s="11" t="s">
        <v>57</v>
      </c>
      <c r="E117" s="11" t="s">
        <v>18</v>
      </c>
      <c r="F117" s="18">
        <v>500000</v>
      </c>
      <c r="G117" s="18"/>
      <c r="H117" s="18">
        <f>F117+G117</f>
        <v>500000</v>
      </c>
    </row>
    <row r="118" spans="1:8" ht="12.75">
      <c r="A118" s="20" t="s">
        <v>206</v>
      </c>
      <c r="B118" s="21" t="s">
        <v>8</v>
      </c>
      <c r="C118" s="21" t="s">
        <v>58</v>
      </c>
      <c r="D118" s="21"/>
      <c r="E118" s="21"/>
      <c r="F118" s="22">
        <f>F119+F130</f>
        <v>34101857.33</v>
      </c>
      <c r="G118" s="22">
        <f>G119+G130</f>
        <v>5010180.8</v>
      </c>
      <c r="H118" s="22">
        <f>H119+H130</f>
        <v>39112038.129999995</v>
      </c>
    </row>
    <row r="119" spans="1:8" ht="12.75">
      <c r="A119" s="20" t="s">
        <v>207</v>
      </c>
      <c r="B119" s="21" t="s">
        <v>8</v>
      </c>
      <c r="C119" s="21" t="s">
        <v>59</v>
      </c>
      <c r="D119" s="21"/>
      <c r="E119" s="21"/>
      <c r="F119" s="22">
        <f>F120+F125</f>
        <v>32028524</v>
      </c>
      <c r="G119" s="22">
        <f>G120+G125</f>
        <v>5010180.8</v>
      </c>
      <c r="H119" s="22">
        <f>H120+H125</f>
        <v>37038704.8</v>
      </c>
    </row>
    <row r="120" spans="1:8" ht="39.75" customHeight="1">
      <c r="A120" s="20" t="s">
        <v>208</v>
      </c>
      <c r="B120" s="21" t="s">
        <v>8</v>
      </c>
      <c r="C120" s="21" t="s">
        <v>59</v>
      </c>
      <c r="D120" s="21" t="s">
        <v>60</v>
      </c>
      <c r="E120" s="21"/>
      <c r="F120" s="22">
        <f>F121</f>
        <v>32028524</v>
      </c>
      <c r="G120" s="22">
        <f aca="true" t="shared" si="20" ref="G120:H123">G121</f>
        <v>4100000</v>
      </c>
      <c r="H120" s="22">
        <f t="shared" si="20"/>
        <v>36128524</v>
      </c>
    </row>
    <row r="121" spans="1:8" ht="25.5">
      <c r="A121" s="20" t="s">
        <v>209</v>
      </c>
      <c r="B121" s="21" t="s">
        <v>8</v>
      </c>
      <c r="C121" s="21" t="s">
        <v>59</v>
      </c>
      <c r="D121" s="21" t="s">
        <v>61</v>
      </c>
      <c r="E121" s="21"/>
      <c r="F121" s="22">
        <f>F122</f>
        <v>32028524</v>
      </c>
      <c r="G121" s="22">
        <f t="shared" si="20"/>
        <v>4100000</v>
      </c>
      <c r="H121" s="22">
        <f t="shared" si="20"/>
        <v>36128524</v>
      </c>
    </row>
    <row r="122" spans="1:8" ht="51">
      <c r="A122" s="20" t="s">
        <v>210</v>
      </c>
      <c r="B122" s="21" t="s">
        <v>8</v>
      </c>
      <c r="C122" s="21" t="s">
        <v>59</v>
      </c>
      <c r="D122" s="21" t="s">
        <v>62</v>
      </c>
      <c r="E122" s="21"/>
      <c r="F122" s="22">
        <f>F123</f>
        <v>32028524</v>
      </c>
      <c r="G122" s="22">
        <f t="shared" si="20"/>
        <v>4100000</v>
      </c>
      <c r="H122" s="22">
        <f t="shared" si="20"/>
        <v>36128524</v>
      </c>
    </row>
    <row r="123" spans="1:8" ht="25.5">
      <c r="A123" s="20" t="s">
        <v>167</v>
      </c>
      <c r="B123" s="21" t="s">
        <v>8</v>
      </c>
      <c r="C123" s="21" t="s">
        <v>59</v>
      </c>
      <c r="D123" s="21" t="s">
        <v>62</v>
      </c>
      <c r="E123" s="21" t="s">
        <v>17</v>
      </c>
      <c r="F123" s="22">
        <f>F124</f>
        <v>32028524</v>
      </c>
      <c r="G123" s="22">
        <f t="shared" si="20"/>
        <v>4100000</v>
      </c>
      <c r="H123" s="22">
        <f t="shared" si="20"/>
        <v>36128524</v>
      </c>
    </row>
    <row r="124" spans="1:8" ht="28.5" customHeight="1">
      <c r="A124" s="16" t="s">
        <v>168</v>
      </c>
      <c r="B124" s="11" t="s">
        <v>8</v>
      </c>
      <c r="C124" s="11" t="s">
        <v>59</v>
      </c>
      <c r="D124" s="11" t="s">
        <v>62</v>
      </c>
      <c r="E124" s="11" t="s">
        <v>18</v>
      </c>
      <c r="F124" s="18">
        <v>32028524</v>
      </c>
      <c r="G124" s="18">
        <f>3100000+1000000</f>
        <v>4100000</v>
      </c>
      <c r="H124" s="18">
        <f>F124+G124</f>
        <v>36128524</v>
      </c>
    </row>
    <row r="125" spans="1:8" ht="70.5" customHeight="1">
      <c r="A125" s="46" t="s">
        <v>161</v>
      </c>
      <c r="B125" s="47" t="s">
        <v>8</v>
      </c>
      <c r="C125" s="47" t="s">
        <v>59</v>
      </c>
      <c r="D125" s="47" t="s">
        <v>11</v>
      </c>
      <c r="E125" s="47"/>
      <c r="F125" s="22">
        <f>F126</f>
        <v>0</v>
      </c>
      <c r="G125" s="22">
        <f aca="true" t="shared" si="21" ref="G125:H128">G126</f>
        <v>910180.8</v>
      </c>
      <c r="H125" s="22">
        <f t="shared" si="21"/>
        <v>910180.8</v>
      </c>
    </row>
    <row r="126" spans="1:8" ht="28.5" customHeight="1">
      <c r="A126" s="46" t="s">
        <v>177</v>
      </c>
      <c r="B126" s="47" t="s">
        <v>8</v>
      </c>
      <c r="C126" s="47" t="s">
        <v>59</v>
      </c>
      <c r="D126" s="47" t="s">
        <v>29</v>
      </c>
      <c r="E126" s="47"/>
      <c r="F126" s="22">
        <f>F127</f>
        <v>0</v>
      </c>
      <c r="G126" s="22">
        <f t="shared" si="21"/>
        <v>910180.8</v>
      </c>
      <c r="H126" s="22">
        <f t="shared" si="21"/>
        <v>910180.8</v>
      </c>
    </row>
    <row r="127" spans="1:8" ht="28.5" customHeight="1">
      <c r="A127" s="46" t="s">
        <v>178</v>
      </c>
      <c r="B127" s="47" t="s">
        <v>8</v>
      </c>
      <c r="C127" s="47" t="s">
        <v>59</v>
      </c>
      <c r="D127" s="47" t="s">
        <v>30</v>
      </c>
      <c r="E127" s="47"/>
      <c r="F127" s="22">
        <f>F128</f>
        <v>0</v>
      </c>
      <c r="G127" s="22">
        <f t="shared" si="21"/>
        <v>910180.8</v>
      </c>
      <c r="H127" s="22">
        <f t="shared" si="21"/>
        <v>910180.8</v>
      </c>
    </row>
    <row r="128" spans="1:8" ht="28.5" customHeight="1">
      <c r="A128" s="46" t="s">
        <v>167</v>
      </c>
      <c r="B128" s="47" t="s">
        <v>8</v>
      </c>
      <c r="C128" s="47" t="s">
        <v>59</v>
      </c>
      <c r="D128" s="47" t="s">
        <v>30</v>
      </c>
      <c r="E128" s="47" t="s">
        <v>17</v>
      </c>
      <c r="F128" s="22">
        <f>F129</f>
        <v>0</v>
      </c>
      <c r="G128" s="22">
        <f t="shared" si="21"/>
        <v>910180.8</v>
      </c>
      <c r="H128" s="22">
        <f t="shared" si="21"/>
        <v>910180.8</v>
      </c>
    </row>
    <row r="129" spans="1:8" ht="28.5" customHeight="1">
      <c r="A129" s="46" t="s">
        <v>168</v>
      </c>
      <c r="B129" s="47" t="s">
        <v>8</v>
      </c>
      <c r="C129" s="47" t="s">
        <v>59</v>
      </c>
      <c r="D129" s="47" t="s">
        <v>30</v>
      </c>
      <c r="E129" s="47" t="s">
        <v>18</v>
      </c>
      <c r="F129" s="18"/>
      <c r="G129" s="18">
        <v>910180.8</v>
      </c>
      <c r="H129" s="18">
        <f>F129+G129</f>
        <v>910180.8</v>
      </c>
    </row>
    <row r="130" spans="1:8" ht="27.75" customHeight="1">
      <c r="A130" s="20" t="s">
        <v>211</v>
      </c>
      <c r="B130" s="21" t="s">
        <v>8</v>
      </c>
      <c r="C130" s="21" t="s">
        <v>63</v>
      </c>
      <c r="D130" s="21"/>
      <c r="E130" s="21"/>
      <c r="F130" s="22">
        <f>F131+F136+F144+F152</f>
        <v>2073333.33</v>
      </c>
      <c r="G130" s="22">
        <f>G131+G136+G144+G152</f>
        <v>0</v>
      </c>
      <c r="H130" s="22">
        <f>H131+H136+H144+H152</f>
        <v>2073333.33</v>
      </c>
    </row>
    <row r="131" spans="1:8" ht="51">
      <c r="A131" s="20" t="s">
        <v>189</v>
      </c>
      <c r="B131" s="21" t="s">
        <v>8</v>
      </c>
      <c r="C131" s="21" t="s">
        <v>63</v>
      </c>
      <c r="D131" s="21" t="s">
        <v>41</v>
      </c>
      <c r="E131" s="21"/>
      <c r="F131" s="22">
        <f>F132</f>
        <v>600000</v>
      </c>
      <c r="G131" s="22">
        <f aca="true" t="shared" si="22" ref="G131:H134">G132</f>
        <v>0</v>
      </c>
      <c r="H131" s="22">
        <f t="shared" si="22"/>
        <v>600000</v>
      </c>
    </row>
    <row r="132" spans="1:8" ht="51">
      <c r="A132" s="20" t="s">
        <v>190</v>
      </c>
      <c r="B132" s="21" t="s">
        <v>8</v>
      </c>
      <c r="C132" s="21" t="s">
        <v>63</v>
      </c>
      <c r="D132" s="21" t="s">
        <v>42</v>
      </c>
      <c r="E132" s="21"/>
      <c r="F132" s="22">
        <f>F133</f>
        <v>600000</v>
      </c>
      <c r="G132" s="22">
        <f t="shared" si="22"/>
        <v>0</v>
      </c>
      <c r="H132" s="22">
        <f t="shared" si="22"/>
        <v>600000</v>
      </c>
    </row>
    <row r="133" spans="1:8" ht="66" customHeight="1">
      <c r="A133" s="20" t="s">
        <v>191</v>
      </c>
      <c r="B133" s="21" t="s">
        <v>8</v>
      </c>
      <c r="C133" s="21" t="s">
        <v>63</v>
      </c>
      <c r="D133" s="21" t="s">
        <v>43</v>
      </c>
      <c r="E133" s="21"/>
      <c r="F133" s="22">
        <f>F134</f>
        <v>600000</v>
      </c>
      <c r="G133" s="22">
        <f t="shared" si="22"/>
        <v>0</v>
      </c>
      <c r="H133" s="22">
        <f t="shared" si="22"/>
        <v>600000</v>
      </c>
    </row>
    <row r="134" spans="1:8" ht="25.5">
      <c r="A134" s="20" t="s">
        <v>167</v>
      </c>
      <c r="B134" s="21" t="s">
        <v>8</v>
      </c>
      <c r="C134" s="21" t="s">
        <v>63</v>
      </c>
      <c r="D134" s="21" t="s">
        <v>43</v>
      </c>
      <c r="E134" s="21" t="s">
        <v>17</v>
      </c>
      <c r="F134" s="22">
        <f>F135</f>
        <v>600000</v>
      </c>
      <c r="G134" s="22">
        <f t="shared" si="22"/>
        <v>0</v>
      </c>
      <c r="H134" s="22">
        <f t="shared" si="22"/>
        <v>600000</v>
      </c>
    </row>
    <row r="135" spans="1:8" ht="28.5" customHeight="1">
      <c r="A135" s="16" t="s">
        <v>168</v>
      </c>
      <c r="B135" s="11" t="s">
        <v>8</v>
      </c>
      <c r="C135" s="11" t="s">
        <v>63</v>
      </c>
      <c r="D135" s="11" t="s">
        <v>43</v>
      </c>
      <c r="E135" s="11" t="s">
        <v>18</v>
      </c>
      <c r="F135" s="18">
        <v>600000</v>
      </c>
      <c r="G135" s="18"/>
      <c r="H135" s="18">
        <f>F135+G135</f>
        <v>600000</v>
      </c>
    </row>
    <row r="136" spans="1:8" ht="51">
      <c r="A136" s="20" t="s">
        <v>212</v>
      </c>
      <c r="B136" s="21" t="s">
        <v>8</v>
      </c>
      <c r="C136" s="21" t="s">
        <v>63</v>
      </c>
      <c r="D136" s="21" t="s">
        <v>64</v>
      </c>
      <c r="E136" s="21"/>
      <c r="F136" s="22">
        <f>F137</f>
        <v>600000</v>
      </c>
      <c r="G136" s="22">
        <f>G137</f>
        <v>0</v>
      </c>
      <c r="H136" s="22">
        <f>H137</f>
        <v>600000</v>
      </c>
    </row>
    <row r="137" spans="1:8" ht="28.5" customHeight="1">
      <c r="A137" s="20" t="s">
        <v>213</v>
      </c>
      <c r="B137" s="21" t="s">
        <v>8</v>
      </c>
      <c r="C137" s="21" t="s">
        <v>63</v>
      </c>
      <c r="D137" s="21" t="s">
        <v>65</v>
      </c>
      <c r="E137" s="21"/>
      <c r="F137" s="22">
        <f>F138+F141</f>
        <v>600000</v>
      </c>
      <c r="G137" s="22">
        <f>G138+G141</f>
        <v>0</v>
      </c>
      <c r="H137" s="22">
        <f>H138+H141</f>
        <v>600000</v>
      </c>
    </row>
    <row r="138" spans="1:8" ht="55.5" customHeight="1">
      <c r="A138" s="20" t="s">
        <v>214</v>
      </c>
      <c r="B138" s="21" t="s">
        <v>8</v>
      </c>
      <c r="C138" s="21" t="s">
        <v>63</v>
      </c>
      <c r="D138" s="21" t="s">
        <v>66</v>
      </c>
      <c r="E138" s="21"/>
      <c r="F138" s="22">
        <f aca="true" t="shared" si="23" ref="F138:H139">F139</f>
        <v>490000</v>
      </c>
      <c r="G138" s="22">
        <f t="shared" si="23"/>
        <v>0</v>
      </c>
      <c r="H138" s="22">
        <f t="shared" si="23"/>
        <v>490000</v>
      </c>
    </row>
    <row r="139" spans="1:8" ht="25.5">
      <c r="A139" s="20" t="s">
        <v>167</v>
      </c>
      <c r="B139" s="21" t="s">
        <v>8</v>
      </c>
      <c r="C139" s="21" t="s">
        <v>63</v>
      </c>
      <c r="D139" s="21" t="s">
        <v>66</v>
      </c>
      <c r="E139" s="21" t="s">
        <v>17</v>
      </c>
      <c r="F139" s="22">
        <f t="shared" si="23"/>
        <v>490000</v>
      </c>
      <c r="G139" s="22">
        <f t="shared" si="23"/>
        <v>0</v>
      </c>
      <c r="H139" s="22">
        <f t="shared" si="23"/>
        <v>490000</v>
      </c>
    </row>
    <row r="140" spans="1:8" ht="32.25" customHeight="1">
      <c r="A140" s="16" t="s">
        <v>168</v>
      </c>
      <c r="B140" s="11" t="s">
        <v>8</v>
      </c>
      <c r="C140" s="11" t="s">
        <v>63</v>
      </c>
      <c r="D140" s="11" t="s">
        <v>66</v>
      </c>
      <c r="E140" s="11" t="s">
        <v>18</v>
      </c>
      <c r="F140" s="18">
        <v>490000</v>
      </c>
      <c r="G140" s="18"/>
      <c r="H140" s="18">
        <f>F140+G140</f>
        <v>490000</v>
      </c>
    </row>
    <row r="141" spans="1:8" ht="54.75" customHeight="1">
      <c r="A141" s="20" t="s">
        <v>215</v>
      </c>
      <c r="B141" s="21" t="s">
        <v>8</v>
      </c>
      <c r="C141" s="21" t="s">
        <v>63</v>
      </c>
      <c r="D141" s="21" t="s">
        <v>67</v>
      </c>
      <c r="E141" s="21"/>
      <c r="F141" s="22">
        <f aca="true" t="shared" si="24" ref="F141:H142">F142</f>
        <v>110000</v>
      </c>
      <c r="G141" s="22">
        <f t="shared" si="24"/>
        <v>0</v>
      </c>
      <c r="H141" s="22">
        <f t="shared" si="24"/>
        <v>110000</v>
      </c>
    </row>
    <row r="142" spans="1:8" ht="25.5">
      <c r="A142" s="20" t="s">
        <v>167</v>
      </c>
      <c r="B142" s="21" t="s">
        <v>8</v>
      </c>
      <c r="C142" s="21" t="s">
        <v>63</v>
      </c>
      <c r="D142" s="21" t="s">
        <v>67</v>
      </c>
      <c r="E142" s="21" t="s">
        <v>17</v>
      </c>
      <c r="F142" s="22">
        <f t="shared" si="24"/>
        <v>110000</v>
      </c>
      <c r="G142" s="22">
        <f t="shared" si="24"/>
        <v>0</v>
      </c>
      <c r="H142" s="22">
        <f t="shared" si="24"/>
        <v>110000</v>
      </c>
    </row>
    <row r="143" spans="1:8" ht="32.25" customHeight="1">
      <c r="A143" s="16" t="s">
        <v>168</v>
      </c>
      <c r="B143" s="11" t="s">
        <v>8</v>
      </c>
      <c r="C143" s="11" t="s">
        <v>63</v>
      </c>
      <c r="D143" s="11" t="s">
        <v>67</v>
      </c>
      <c r="E143" s="11" t="s">
        <v>18</v>
      </c>
      <c r="F143" s="18">
        <v>110000</v>
      </c>
      <c r="G143" s="18"/>
      <c r="H143" s="18">
        <f>F143+G143</f>
        <v>110000</v>
      </c>
    </row>
    <row r="144" spans="1:8" ht="38.25">
      <c r="A144" s="20" t="s">
        <v>216</v>
      </c>
      <c r="B144" s="21" t="s">
        <v>8</v>
      </c>
      <c r="C144" s="21" t="s">
        <v>63</v>
      </c>
      <c r="D144" s="21" t="s">
        <v>68</v>
      </c>
      <c r="E144" s="21"/>
      <c r="F144" s="22">
        <f>F145</f>
        <v>700000</v>
      </c>
      <c r="G144" s="22">
        <f>G145</f>
        <v>0</v>
      </c>
      <c r="H144" s="22">
        <f>H145</f>
        <v>700000</v>
      </c>
    </row>
    <row r="145" spans="1:8" ht="38.25">
      <c r="A145" s="20" t="s">
        <v>217</v>
      </c>
      <c r="B145" s="21" t="s">
        <v>8</v>
      </c>
      <c r="C145" s="21" t="s">
        <v>63</v>
      </c>
      <c r="D145" s="21" t="s">
        <v>69</v>
      </c>
      <c r="E145" s="21"/>
      <c r="F145" s="22">
        <f>F146+F149</f>
        <v>700000</v>
      </c>
      <c r="G145" s="22">
        <f>G146+G149</f>
        <v>0</v>
      </c>
      <c r="H145" s="22">
        <f>H146+H149</f>
        <v>700000</v>
      </c>
    </row>
    <row r="146" spans="1:8" ht="12.75">
      <c r="A146" s="20" t="s">
        <v>218</v>
      </c>
      <c r="B146" s="21" t="s">
        <v>8</v>
      </c>
      <c r="C146" s="21" t="s">
        <v>63</v>
      </c>
      <c r="D146" s="21" t="s">
        <v>70</v>
      </c>
      <c r="E146" s="21"/>
      <c r="F146" s="22">
        <f aca="true" t="shared" si="25" ref="F146:H147">F147</f>
        <v>400000</v>
      </c>
      <c r="G146" s="22">
        <f t="shared" si="25"/>
        <v>0</v>
      </c>
      <c r="H146" s="22">
        <f t="shared" si="25"/>
        <v>400000</v>
      </c>
    </row>
    <row r="147" spans="1:8" ht="25.5">
      <c r="A147" s="20" t="s">
        <v>167</v>
      </c>
      <c r="B147" s="21" t="s">
        <v>8</v>
      </c>
      <c r="C147" s="21" t="s">
        <v>63</v>
      </c>
      <c r="D147" s="21" t="s">
        <v>70</v>
      </c>
      <c r="E147" s="21" t="s">
        <v>17</v>
      </c>
      <c r="F147" s="22">
        <f t="shared" si="25"/>
        <v>400000</v>
      </c>
      <c r="G147" s="22">
        <f t="shared" si="25"/>
        <v>0</v>
      </c>
      <c r="H147" s="22">
        <f t="shared" si="25"/>
        <v>400000</v>
      </c>
    </row>
    <row r="148" spans="1:8" ht="28.5" customHeight="1">
      <c r="A148" s="16" t="s">
        <v>168</v>
      </c>
      <c r="B148" s="11" t="s">
        <v>8</v>
      </c>
      <c r="C148" s="11" t="s">
        <v>63</v>
      </c>
      <c r="D148" s="11" t="s">
        <v>70</v>
      </c>
      <c r="E148" s="11" t="s">
        <v>18</v>
      </c>
      <c r="F148" s="18">
        <v>400000</v>
      </c>
      <c r="G148" s="18"/>
      <c r="H148" s="18">
        <f>F148+G148</f>
        <v>400000</v>
      </c>
    </row>
    <row r="149" spans="1:8" ht="38.25">
      <c r="A149" s="20" t="s">
        <v>219</v>
      </c>
      <c r="B149" s="21" t="s">
        <v>8</v>
      </c>
      <c r="C149" s="21" t="s">
        <v>63</v>
      </c>
      <c r="D149" s="21" t="s">
        <v>71</v>
      </c>
      <c r="E149" s="21"/>
      <c r="F149" s="22">
        <f aca="true" t="shared" si="26" ref="F149:H150">F150</f>
        <v>300000</v>
      </c>
      <c r="G149" s="22">
        <f t="shared" si="26"/>
        <v>0</v>
      </c>
      <c r="H149" s="22">
        <f t="shared" si="26"/>
        <v>300000</v>
      </c>
    </row>
    <row r="150" spans="1:8" ht="25.5">
      <c r="A150" s="20" t="s">
        <v>167</v>
      </c>
      <c r="B150" s="21" t="s">
        <v>8</v>
      </c>
      <c r="C150" s="21" t="s">
        <v>63</v>
      </c>
      <c r="D150" s="21" t="s">
        <v>71</v>
      </c>
      <c r="E150" s="21" t="s">
        <v>17</v>
      </c>
      <c r="F150" s="22">
        <f t="shared" si="26"/>
        <v>300000</v>
      </c>
      <c r="G150" s="22">
        <f t="shared" si="26"/>
        <v>0</v>
      </c>
      <c r="H150" s="22">
        <f t="shared" si="26"/>
        <v>300000</v>
      </c>
    </row>
    <row r="151" spans="1:8" ht="32.25" customHeight="1">
      <c r="A151" s="16" t="s">
        <v>168</v>
      </c>
      <c r="B151" s="11" t="s">
        <v>8</v>
      </c>
      <c r="C151" s="11" t="s">
        <v>63</v>
      </c>
      <c r="D151" s="11" t="s">
        <v>71</v>
      </c>
      <c r="E151" s="11" t="s">
        <v>18</v>
      </c>
      <c r="F151" s="18">
        <v>300000</v>
      </c>
      <c r="G151" s="18"/>
      <c r="H151" s="18">
        <f>F151+G151</f>
        <v>300000</v>
      </c>
    </row>
    <row r="152" spans="1:8" ht="78" customHeight="1">
      <c r="A152" s="20" t="s">
        <v>161</v>
      </c>
      <c r="B152" s="21" t="s">
        <v>8</v>
      </c>
      <c r="C152" s="21" t="s">
        <v>63</v>
      </c>
      <c r="D152" s="21" t="s">
        <v>11</v>
      </c>
      <c r="E152" s="21"/>
      <c r="F152" s="22">
        <f>F153+F157</f>
        <v>173333.33000000002</v>
      </c>
      <c r="G152" s="22">
        <f>G153+G157</f>
        <v>0</v>
      </c>
      <c r="H152" s="22">
        <f>H153+H157</f>
        <v>173333.33000000002</v>
      </c>
    </row>
    <row r="153" spans="1:8" ht="25.5">
      <c r="A153" s="35" t="s">
        <v>177</v>
      </c>
      <c r="B153" s="36" t="s">
        <v>8</v>
      </c>
      <c r="C153" s="36" t="s">
        <v>63</v>
      </c>
      <c r="D153" s="36" t="s">
        <v>29</v>
      </c>
      <c r="E153" s="36"/>
      <c r="F153" s="22">
        <f>F154</f>
        <v>73333.33</v>
      </c>
      <c r="G153" s="22">
        <f aca="true" t="shared" si="27" ref="G153:H155">G154</f>
        <v>0</v>
      </c>
      <c r="H153" s="22">
        <f t="shared" si="27"/>
        <v>73333.33</v>
      </c>
    </row>
    <row r="154" spans="1:8" ht="25.5">
      <c r="A154" s="35" t="s">
        <v>178</v>
      </c>
      <c r="B154" s="36" t="s">
        <v>8</v>
      </c>
      <c r="C154" s="36" t="s">
        <v>63</v>
      </c>
      <c r="D154" s="36" t="s">
        <v>30</v>
      </c>
      <c r="E154" s="36"/>
      <c r="F154" s="22">
        <f>F155</f>
        <v>73333.33</v>
      </c>
      <c r="G154" s="22">
        <f t="shared" si="27"/>
        <v>0</v>
      </c>
      <c r="H154" s="22">
        <f t="shared" si="27"/>
        <v>73333.33</v>
      </c>
    </row>
    <row r="155" spans="1:8" ht="25.5">
      <c r="A155" s="35" t="s">
        <v>167</v>
      </c>
      <c r="B155" s="36" t="s">
        <v>8</v>
      </c>
      <c r="C155" s="36" t="s">
        <v>63</v>
      </c>
      <c r="D155" s="36" t="s">
        <v>30</v>
      </c>
      <c r="E155" s="36" t="s">
        <v>17</v>
      </c>
      <c r="F155" s="22">
        <f>F156</f>
        <v>73333.33</v>
      </c>
      <c r="G155" s="22">
        <f t="shared" si="27"/>
        <v>0</v>
      </c>
      <c r="H155" s="22">
        <f t="shared" si="27"/>
        <v>73333.33</v>
      </c>
    </row>
    <row r="156" spans="1:8" ht="29.25" customHeight="1">
      <c r="A156" s="33" t="s">
        <v>168</v>
      </c>
      <c r="B156" s="34" t="s">
        <v>8</v>
      </c>
      <c r="C156" s="34" t="s">
        <v>63</v>
      </c>
      <c r="D156" s="34" t="s">
        <v>30</v>
      </c>
      <c r="E156" s="34" t="s">
        <v>18</v>
      </c>
      <c r="F156" s="18">
        <v>73333.33</v>
      </c>
      <c r="G156" s="18"/>
      <c r="H156" s="18">
        <f>F156+G156</f>
        <v>73333.33</v>
      </c>
    </row>
    <row r="157" spans="1:8" ht="38.25">
      <c r="A157" s="20" t="s">
        <v>220</v>
      </c>
      <c r="B157" s="21" t="s">
        <v>8</v>
      </c>
      <c r="C157" s="21" t="s">
        <v>63</v>
      </c>
      <c r="D157" s="21" t="s">
        <v>72</v>
      </c>
      <c r="E157" s="21"/>
      <c r="F157" s="22">
        <f>F158</f>
        <v>100000</v>
      </c>
      <c r="G157" s="22">
        <f aca="true" t="shared" si="28" ref="G157:H159">G158</f>
        <v>0</v>
      </c>
      <c r="H157" s="22">
        <f t="shared" si="28"/>
        <v>100000</v>
      </c>
    </row>
    <row r="158" spans="1:8" ht="25.5">
      <c r="A158" s="20" t="s">
        <v>221</v>
      </c>
      <c r="B158" s="21" t="s">
        <v>8</v>
      </c>
      <c r="C158" s="21" t="s">
        <v>63</v>
      </c>
      <c r="D158" s="21" t="s">
        <v>73</v>
      </c>
      <c r="E158" s="21"/>
      <c r="F158" s="22">
        <f>F159</f>
        <v>100000</v>
      </c>
      <c r="G158" s="22">
        <f t="shared" si="28"/>
        <v>0</v>
      </c>
      <c r="H158" s="22">
        <f t="shared" si="28"/>
        <v>100000</v>
      </c>
    </row>
    <row r="159" spans="1:8" ht="12.75">
      <c r="A159" s="20" t="s">
        <v>222</v>
      </c>
      <c r="B159" s="21" t="s">
        <v>8</v>
      </c>
      <c r="C159" s="21" t="s">
        <v>63</v>
      </c>
      <c r="D159" s="21" t="s">
        <v>73</v>
      </c>
      <c r="E159" s="21" t="s">
        <v>74</v>
      </c>
      <c r="F159" s="22">
        <f>F160</f>
        <v>100000</v>
      </c>
      <c r="G159" s="22">
        <f t="shared" si="28"/>
        <v>0</v>
      </c>
      <c r="H159" s="22">
        <f t="shared" si="28"/>
        <v>100000</v>
      </c>
    </row>
    <row r="160" spans="1:8" ht="12.75">
      <c r="A160" s="16" t="s">
        <v>223</v>
      </c>
      <c r="B160" s="11" t="s">
        <v>8</v>
      </c>
      <c r="C160" s="11" t="s">
        <v>63</v>
      </c>
      <c r="D160" s="11" t="s">
        <v>73</v>
      </c>
      <c r="E160" s="11" t="s">
        <v>75</v>
      </c>
      <c r="F160" s="18">
        <v>100000</v>
      </c>
      <c r="G160" s="18"/>
      <c r="H160" s="18">
        <f>F160+G160</f>
        <v>100000</v>
      </c>
    </row>
    <row r="161" spans="1:8" ht="12.75">
      <c r="A161" s="20" t="s">
        <v>224</v>
      </c>
      <c r="B161" s="21" t="s">
        <v>8</v>
      </c>
      <c r="C161" s="21" t="s">
        <v>76</v>
      </c>
      <c r="D161" s="21"/>
      <c r="E161" s="21"/>
      <c r="F161" s="22">
        <f>F162+F173+F207</f>
        <v>66906317.41</v>
      </c>
      <c r="G161" s="22">
        <f>G162+G173+G207</f>
        <v>19907800</v>
      </c>
      <c r="H161" s="22">
        <f>H162+H173+H207</f>
        <v>86814117.41</v>
      </c>
    </row>
    <row r="162" spans="1:8" ht="12.75">
      <c r="A162" s="20" t="s">
        <v>225</v>
      </c>
      <c r="B162" s="21" t="s">
        <v>8</v>
      </c>
      <c r="C162" s="21" t="s">
        <v>77</v>
      </c>
      <c r="D162" s="21"/>
      <c r="E162" s="21"/>
      <c r="F162" s="22">
        <f>F163+F168</f>
        <v>2209535</v>
      </c>
      <c r="G162" s="22">
        <f>G163+G168</f>
        <v>0</v>
      </c>
      <c r="H162" s="22">
        <f>H163+H168</f>
        <v>2209535</v>
      </c>
    </row>
    <row r="163" spans="1:8" ht="53.25" customHeight="1">
      <c r="A163" s="20" t="s">
        <v>226</v>
      </c>
      <c r="B163" s="21" t="s">
        <v>8</v>
      </c>
      <c r="C163" s="21" t="s">
        <v>77</v>
      </c>
      <c r="D163" s="21" t="s">
        <v>78</v>
      </c>
      <c r="E163" s="21"/>
      <c r="F163" s="22">
        <f>F164</f>
        <v>1928580</v>
      </c>
      <c r="G163" s="22">
        <f aca="true" t="shared" si="29" ref="G163:H166">G164</f>
        <v>0</v>
      </c>
      <c r="H163" s="22">
        <f t="shared" si="29"/>
        <v>1928580</v>
      </c>
    </row>
    <row r="164" spans="1:8" ht="38.25">
      <c r="A164" s="20" t="s">
        <v>227</v>
      </c>
      <c r="B164" s="21" t="s">
        <v>8</v>
      </c>
      <c r="C164" s="21" t="s">
        <v>77</v>
      </c>
      <c r="D164" s="21" t="s">
        <v>79</v>
      </c>
      <c r="E164" s="21"/>
      <c r="F164" s="22">
        <f>F165</f>
        <v>1928580</v>
      </c>
      <c r="G164" s="22">
        <f t="shared" si="29"/>
        <v>0</v>
      </c>
      <c r="H164" s="22">
        <f t="shared" si="29"/>
        <v>1928580</v>
      </c>
    </row>
    <row r="165" spans="1:8" ht="12.75">
      <c r="A165" s="20" t="s">
        <v>228</v>
      </c>
      <c r="B165" s="21" t="s">
        <v>8</v>
      </c>
      <c r="C165" s="21" t="s">
        <v>77</v>
      </c>
      <c r="D165" s="21" t="s">
        <v>80</v>
      </c>
      <c r="E165" s="21"/>
      <c r="F165" s="22">
        <f>F166</f>
        <v>1928580</v>
      </c>
      <c r="G165" s="22">
        <f t="shared" si="29"/>
        <v>0</v>
      </c>
      <c r="H165" s="22">
        <f t="shared" si="29"/>
        <v>1928580</v>
      </c>
    </row>
    <row r="166" spans="1:8" ht="25.5">
      <c r="A166" s="20" t="s">
        <v>167</v>
      </c>
      <c r="B166" s="21" t="s">
        <v>8</v>
      </c>
      <c r="C166" s="21" t="s">
        <v>77</v>
      </c>
      <c r="D166" s="21" t="s">
        <v>80</v>
      </c>
      <c r="E166" s="21" t="s">
        <v>17</v>
      </c>
      <c r="F166" s="22">
        <f>F167</f>
        <v>1928580</v>
      </c>
      <c r="G166" s="22">
        <f t="shared" si="29"/>
        <v>0</v>
      </c>
      <c r="H166" s="22">
        <f t="shared" si="29"/>
        <v>1928580</v>
      </c>
    </row>
    <row r="167" spans="1:10" ht="29.25" customHeight="1">
      <c r="A167" s="16" t="s">
        <v>168</v>
      </c>
      <c r="B167" s="11" t="s">
        <v>8</v>
      </c>
      <c r="C167" s="11" t="s">
        <v>77</v>
      </c>
      <c r="D167" s="11" t="s">
        <v>80</v>
      </c>
      <c r="E167" s="11" t="s">
        <v>18</v>
      </c>
      <c r="F167" s="18">
        <v>1928580</v>
      </c>
      <c r="G167" s="18"/>
      <c r="H167" s="18">
        <f>F167+G167</f>
        <v>1928580</v>
      </c>
      <c r="J167" s="41"/>
    </row>
    <row r="168" spans="1:8" ht="51">
      <c r="A168" s="20" t="s">
        <v>229</v>
      </c>
      <c r="B168" s="21" t="s">
        <v>8</v>
      </c>
      <c r="C168" s="21" t="s">
        <v>77</v>
      </c>
      <c r="D168" s="21" t="s">
        <v>81</v>
      </c>
      <c r="E168" s="21"/>
      <c r="F168" s="22">
        <f>F169</f>
        <v>280955</v>
      </c>
      <c r="G168" s="22">
        <f aca="true" t="shared" si="30" ref="G168:H171">G169</f>
        <v>0</v>
      </c>
      <c r="H168" s="22">
        <f t="shared" si="30"/>
        <v>280955</v>
      </c>
    </row>
    <row r="169" spans="1:8" ht="38.25">
      <c r="A169" s="20" t="s">
        <v>230</v>
      </c>
      <c r="B169" s="21" t="s">
        <v>8</v>
      </c>
      <c r="C169" s="21" t="s">
        <v>77</v>
      </c>
      <c r="D169" s="21" t="s">
        <v>82</v>
      </c>
      <c r="E169" s="21"/>
      <c r="F169" s="22">
        <f>F170</f>
        <v>280955</v>
      </c>
      <c r="G169" s="22">
        <f t="shared" si="30"/>
        <v>0</v>
      </c>
      <c r="H169" s="22">
        <f t="shared" si="30"/>
        <v>280955</v>
      </c>
    </row>
    <row r="170" spans="1:8" ht="38.25">
      <c r="A170" s="20" t="s">
        <v>231</v>
      </c>
      <c r="B170" s="21" t="s">
        <v>8</v>
      </c>
      <c r="C170" s="21" t="s">
        <v>77</v>
      </c>
      <c r="D170" s="21" t="s">
        <v>83</v>
      </c>
      <c r="E170" s="21"/>
      <c r="F170" s="22">
        <f>F171</f>
        <v>280955</v>
      </c>
      <c r="G170" s="22">
        <f t="shared" si="30"/>
        <v>0</v>
      </c>
      <c r="H170" s="22">
        <f t="shared" si="30"/>
        <v>280955</v>
      </c>
    </row>
    <row r="171" spans="1:8" ht="12.75">
      <c r="A171" s="20" t="s">
        <v>169</v>
      </c>
      <c r="B171" s="21" t="s">
        <v>8</v>
      </c>
      <c r="C171" s="21" t="s">
        <v>77</v>
      </c>
      <c r="D171" s="21" t="s">
        <v>83</v>
      </c>
      <c r="E171" s="21" t="s">
        <v>19</v>
      </c>
      <c r="F171" s="22">
        <f>F172</f>
        <v>280955</v>
      </c>
      <c r="G171" s="22">
        <f t="shared" si="30"/>
        <v>0</v>
      </c>
      <c r="H171" s="22">
        <f t="shared" si="30"/>
        <v>280955</v>
      </c>
    </row>
    <row r="172" spans="1:8" ht="51">
      <c r="A172" s="16" t="s">
        <v>197</v>
      </c>
      <c r="B172" s="11" t="s">
        <v>8</v>
      </c>
      <c r="C172" s="11" t="s">
        <v>77</v>
      </c>
      <c r="D172" s="11" t="s">
        <v>83</v>
      </c>
      <c r="E172" s="11" t="s">
        <v>49</v>
      </c>
      <c r="F172" s="18">
        <v>280955</v>
      </c>
      <c r="G172" s="18"/>
      <c r="H172" s="18">
        <f>F172+G172</f>
        <v>280955</v>
      </c>
    </row>
    <row r="173" spans="1:8" ht="12.75">
      <c r="A173" s="20" t="s">
        <v>232</v>
      </c>
      <c r="B173" s="21" t="s">
        <v>8</v>
      </c>
      <c r="C173" s="21" t="s">
        <v>84</v>
      </c>
      <c r="D173" s="21"/>
      <c r="E173" s="21"/>
      <c r="F173" s="22">
        <f>F174+F185+F190+F202</f>
        <v>9932858</v>
      </c>
      <c r="G173" s="22">
        <f>G174+G185+G190+G202</f>
        <v>22977800</v>
      </c>
      <c r="H173" s="22">
        <f>H174+H185+H190+H202</f>
        <v>32910658</v>
      </c>
    </row>
    <row r="174" spans="1:8" ht="51">
      <c r="A174" s="20" t="s">
        <v>233</v>
      </c>
      <c r="B174" s="21" t="s">
        <v>8</v>
      </c>
      <c r="C174" s="21" t="s">
        <v>84</v>
      </c>
      <c r="D174" s="21" t="s">
        <v>85</v>
      </c>
      <c r="E174" s="21"/>
      <c r="F174" s="22">
        <f>F175</f>
        <v>6121745</v>
      </c>
      <c r="G174" s="22">
        <f>G175</f>
        <v>20000</v>
      </c>
      <c r="H174" s="22">
        <f>H175</f>
        <v>6141745</v>
      </c>
    </row>
    <row r="175" spans="1:8" ht="38.25">
      <c r="A175" s="24" t="s">
        <v>234</v>
      </c>
      <c r="B175" s="25" t="s">
        <v>8</v>
      </c>
      <c r="C175" s="25" t="s">
        <v>84</v>
      </c>
      <c r="D175" s="25" t="s">
        <v>86</v>
      </c>
      <c r="E175" s="25"/>
      <c r="F175" s="22">
        <f>F176+F179+F182</f>
        <v>6121745</v>
      </c>
      <c r="G175" s="22">
        <f>G176+G179+G182</f>
        <v>20000</v>
      </c>
      <c r="H175" s="22">
        <f>H176+H179+H182</f>
        <v>6141745</v>
      </c>
    </row>
    <row r="176" spans="1:8" ht="66" customHeight="1">
      <c r="A176" s="35" t="s">
        <v>314</v>
      </c>
      <c r="B176" s="36" t="s">
        <v>8</v>
      </c>
      <c r="C176" s="36" t="s">
        <v>84</v>
      </c>
      <c r="D176" s="36" t="s">
        <v>313</v>
      </c>
      <c r="E176" s="36"/>
      <c r="F176" s="22">
        <f aca="true" t="shared" si="31" ref="F176:H177">F177</f>
        <v>2000000</v>
      </c>
      <c r="G176" s="22">
        <f t="shared" si="31"/>
        <v>0</v>
      </c>
      <c r="H176" s="22">
        <f t="shared" si="31"/>
        <v>2000000</v>
      </c>
    </row>
    <row r="177" spans="1:8" ht="28.5" customHeight="1">
      <c r="A177" s="35" t="s">
        <v>167</v>
      </c>
      <c r="B177" s="36" t="s">
        <v>8</v>
      </c>
      <c r="C177" s="36" t="s">
        <v>84</v>
      </c>
      <c r="D177" s="36" t="s">
        <v>313</v>
      </c>
      <c r="E177" s="36" t="s">
        <v>17</v>
      </c>
      <c r="F177" s="22">
        <f t="shared" si="31"/>
        <v>2000000</v>
      </c>
      <c r="G177" s="22">
        <f t="shared" si="31"/>
        <v>0</v>
      </c>
      <c r="H177" s="22">
        <f t="shared" si="31"/>
        <v>2000000</v>
      </c>
    </row>
    <row r="178" spans="1:8" ht="30" customHeight="1">
      <c r="A178" s="33" t="s">
        <v>168</v>
      </c>
      <c r="B178" s="34" t="s">
        <v>8</v>
      </c>
      <c r="C178" s="34" t="s">
        <v>84</v>
      </c>
      <c r="D178" s="34" t="s">
        <v>313</v>
      </c>
      <c r="E178" s="34" t="s">
        <v>18</v>
      </c>
      <c r="F178" s="28">
        <v>2000000</v>
      </c>
      <c r="G178" s="28"/>
      <c r="H178" s="18">
        <f>F178+G178</f>
        <v>2000000</v>
      </c>
    </row>
    <row r="179" spans="1:8" ht="22.5" customHeight="1">
      <c r="A179" s="35" t="s">
        <v>238</v>
      </c>
      <c r="B179" s="36" t="s">
        <v>8</v>
      </c>
      <c r="C179" s="36" t="s">
        <v>84</v>
      </c>
      <c r="D179" s="36" t="s">
        <v>329</v>
      </c>
      <c r="E179" s="36"/>
      <c r="F179" s="22">
        <f aca="true" t="shared" si="32" ref="F179:H180">F180</f>
        <v>0</v>
      </c>
      <c r="G179" s="22">
        <f t="shared" si="32"/>
        <v>20000</v>
      </c>
      <c r="H179" s="22">
        <f t="shared" si="32"/>
        <v>20000</v>
      </c>
    </row>
    <row r="180" spans="1:8" ht="27.75" customHeight="1">
      <c r="A180" s="35" t="s">
        <v>167</v>
      </c>
      <c r="B180" s="36" t="s">
        <v>8</v>
      </c>
      <c r="C180" s="36" t="s">
        <v>84</v>
      </c>
      <c r="D180" s="36" t="s">
        <v>329</v>
      </c>
      <c r="E180" s="36" t="s">
        <v>17</v>
      </c>
      <c r="F180" s="22">
        <f t="shared" si="32"/>
        <v>0</v>
      </c>
      <c r="G180" s="22">
        <f t="shared" si="32"/>
        <v>20000</v>
      </c>
      <c r="H180" s="22">
        <f t="shared" si="32"/>
        <v>20000</v>
      </c>
    </row>
    <row r="181" spans="1:8" ht="29.25" customHeight="1">
      <c r="A181" s="33" t="s">
        <v>168</v>
      </c>
      <c r="B181" s="34" t="s">
        <v>8</v>
      </c>
      <c r="C181" s="34" t="s">
        <v>84</v>
      </c>
      <c r="D181" s="34" t="s">
        <v>329</v>
      </c>
      <c r="E181" s="34" t="s">
        <v>18</v>
      </c>
      <c r="F181" s="44"/>
      <c r="G181" s="28">
        <v>20000</v>
      </c>
      <c r="H181" s="18">
        <f>F181+G181</f>
        <v>20000</v>
      </c>
    </row>
    <row r="182" spans="1:8" ht="38.25">
      <c r="A182" s="24" t="s">
        <v>235</v>
      </c>
      <c r="B182" s="25" t="s">
        <v>8</v>
      </c>
      <c r="C182" s="25" t="s">
        <v>84</v>
      </c>
      <c r="D182" s="25" t="s">
        <v>87</v>
      </c>
      <c r="E182" s="25"/>
      <c r="F182" s="22">
        <f aca="true" t="shared" si="33" ref="F182:H183">F183</f>
        <v>4121745</v>
      </c>
      <c r="G182" s="22">
        <f t="shared" si="33"/>
        <v>0</v>
      </c>
      <c r="H182" s="22">
        <f t="shared" si="33"/>
        <v>4121745</v>
      </c>
    </row>
    <row r="183" spans="1:8" ht="25.5">
      <c r="A183" s="24" t="s">
        <v>167</v>
      </c>
      <c r="B183" s="25" t="s">
        <v>8</v>
      </c>
      <c r="C183" s="25" t="s">
        <v>84</v>
      </c>
      <c r="D183" s="25" t="s">
        <v>87</v>
      </c>
      <c r="E183" s="25" t="s">
        <v>17</v>
      </c>
      <c r="F183" s="22">
        <f t="shared" si="33"/>
        <v>4121745</v>
      </c>
      <c r="G183" s="22">
        <f t="shared" si="33"/>
        <v>0</v>
      </c>
      <c r="H183" s="22">
        <f t="shared" si="33"/>
        <v>4121745</v>
      </c>
    </row>
    <row r="184" spans="1:8" ht="30.75" customHeight="1">
      <c r="A184" s="26" t="s">
        <v>168</v>
      </c>
      <c r="B184" s="27" t="s">
        <v>8</v>
      </c>
      <c r="C184" s="27" t="s">
        <v>84</v>
      </c>
      <c r="D184" s="27" t="s">
        <v>87</v>
      </c>
      <c r="E184" s="27" t="s">
        <v>18</v>
      </c>
      <c r="F184" s="18">
        <v>4121745</v>
      </c>
      <c r="G184" s="18"/>
      <c r="H184" s="18">
        <f>F184+G184</f>
        <v>4121745</v>
      </c>
    </row>
    <row r="185" spans="1:8" ht="38.25">
      <c r="A185" s="24" t="s">
        <v>236</v>
      </c>
      <c r="B185" s="25" t="s">
        <v>8</v>
      </c>
      <c r="C185" s="25" t="s">
        <v>84</v>
      </c>
      <c r="D185" s="25" t="s">
        <v>88</v>
      </c>
      <c r="E185" s="25"/>
      <c r="F185" s="22">
        <f>F186</f>
        <v>1761113</v>
      </c>
      <c r="G185" s="22">
        <f aca="true" t="shared" si="34" ref="G185:H188">G186</f>
        <v>0</v>
      </c>
      <c r="H185" s="22">
        <f t="shared" si="34"/>
        <v>1761113</v>
      </c>
    </row>
    <row r="186" spans="1:8" ht="38.25">
      <c r="A186" s="24" t="s">
        <v>237</v>
      </c>
      <c r="B186" s="25" t="s">
        <v>8</v>
      </c>
      <c r="C186" s="25" t="s">
        <v>84</v>
      </c>
      <c r="D186" s="25" t="s">
        <v>89</v>
      </c>
      <c r="E186" s="25"/>
      <c r="F186" s="22">
        <f>F187</f>
        <v>1761113</v>
      </c>
      <c r="G186" s="22">
        <f t="shared" si="34"/>
        <v>0</v>
      </c>
      <c r="H186" s="22">
        <f t="shared" si="34"/>
        <v>1761113</v>
      </c>
    </row>
    <row r="187" spans="1:8" ht="12.75">
      <c r="A187" s="24" t="s">
        <v>238</v>
      </c>
      <c r="B187" s="25" t="s">
        <v>8</v>
      </c>
      <c r="C187" s="25" t="s">
        <v>84</v>
      </c>
      <c r="D187" s="25" t="s">
        <v>90</v>
      </c>
      <c r="E187" s="25"/>
      <c r="F187" s="22">
        <f>F188</f>
        <v>1761113</v>
      </c>
      <c r="G187" s="22">
        <f t="shared" si="34"/>
        <v>0</v>
      </c>
      <c r="H187" s="22">
        <f t="shared" si="34"/>
        <v>1761113</v>
      </c>
    </row>
    <row r="188" spans="1:8" ht="25.5">
      <c r="A188" s="24" t="s">
        <v>167</v>
      </c>
      <c r="B188" s="25" t="s">
        <v>8</v>
      </c>
      <c r="C188" s="25" t="s">
        <v>84</v>
      </c>
      <c r="D188" s="25" t="s">
        <v>90</v>
      </c>
      <c r="E188" s="25" t="s">
        <v>17</v>
      </c>
      <c r="F188" s="22">
        <f>F189</f>
        <v>1761113</v>
      </c>
      <c r="G188" s="22">
        <f t="shared" si="34"/>
        <v>0</v>
      </c>
      <c r="H188" s="22">
        <f t="shared" si="34"/>
        <v>1761113</v>
      </c>
    </row>
    <row r="189" spans="1:8" ht="29.25" customHeight="1">
      <c r="A189" s="26" t="s">
        <v>168</v>
      </c>
      <c r="B189" s="27" t="s">
        <v>8</v>
      </c>
      <c r="C189" s="27" t="s">
        <v>84</v>
      </c>
      <c r="D189" s="27" t="s">
        <v>90</v>
      </c>
      <c r="E189" s="27" t="s">
        <v>18</v>
      </c>
      <c r="F189" s="18">
        <v>1761113</v>
      </c>
      <c r="G189" s="18"/>
      <c r="H189" s="18">
        <f>F189+G189</f>
        <v>1761113</v>
      </c>
    </row>
    <row r="190" spans="1:8" ht="91.5" customHeight="1">
      <c r="A190" s="24" t="s">
        <v>239</v>
      </c>
      <c r="B190" s="25" t="s">
        <v>8</v>
      </c>
      <c r="C190" s="25" t="s">
        <v>84</v>
      </c>
      <c r="D190" s="25" t="s">
        <v>91</v>
      </c>
      <c r="E190" s="25"/>
      <c r="F190" s="22">
        <f>F191</f>
        <v>2000000</v>
      </c>
      <c r="G190" s="22">
        <f aca="true" t="shared" si="35" ref="G190:H193">G191</f>
        <v>22957800</v>
      </c>
      <c r="H190" s="22">
        <f t="shared" si="35"/>
        <v>24957800</v>
      </c>
    </row>
    <row r="191" spans="1:8" ht="69" customHeight="1">
      <c r="A191" s="24" t="s">
        <v>240</v>
      </c>
      <c r="B191" s="25" t="s">
        <v>8</v>
      </c>
      <c r="C191" s="25" t="s">
        <v>84</v>
      </c>
      <c r="D191" s="25" t="s">
        <v>92</v>
      </c>
      <c r="E191" s="25"/>
      <c r="F191" s="22">
        <f>F192+F195+F198</f>
        <v>2000000</v>
      </c>
      <c r="G191" s="22">
        <f>G192+G195+G198</f>
        <v>22957800</v>
      </c>
      <c r="H191" s="22">
        <f>H192+H195+H198</f>
        <v>24957800</v>
      </c>
    </row>
    <row r="192" spans="1:8" ht="32.25" customHeight="1" hidden="1">
      <c r="A192" s="24" t="s">
        <v>241</v>
      </c>
      <c r="B192" s="25" t="s">
        <v>8</v>
      </c>
      <c r="C192" s="25" t="s">
        <v>84</v>
      </c>
      <c r="D192" s="25" t="s">
        <v>93</v>
      </c>
      <c r="E192" s="25"/>
      <c r="F192" s="22">
        <f>F193</f>
        <v>0</v>
      </c>
      <c r="G192" s="22">
        <f t="shared" si="35"/>
        <v>0</v>
      </c>
      <c r="H192" s="22">
        <f t="shared" si="35"/>
        <v>0</v>
      </c>
    </row>
    <row r="193" spans="1:8" ht="12.75" hidden="1">
      <c r="A193" s="24" t="s">
        <v>169</v>
      </c>
      <c r="B193" s="25" t="s">
        <v>8</v>
      </c>
      <c r="C193" s="25" t="s">
        <v>84</v>
      </c>
      <c r="D193" s="25" t="s">
        <v>93</v>
      </c>
      <c r="E193" s="25" t="s">
        <v>19</v>
      </c>
      <c r="F193" s="22">
        <f>F194</f>
        <v>0</v>
      </c>
      <c r="G193" s="22">
        <f t="shared" si="35"/>
        <v>0</v>
      </c>
      <c r="H193" s="22">
        <f t="shared" si="35"/>
        <v>0</v>
      </c>
    </row>
    <row r="194" spans="1:8" ht="51" hidden="1">
      <c r="A194" s="26" t="s">
        <v>197</v>
      </c>
      <c r="B194" s="27" t="s">
        <v>8</v>
      </c>
      <c r="C194" s="27" t="s">
        <v>84</v>
      </c>
      <c r="D194" s="27" t="s">
        <v>93</v>
      </c>
      <c r="E194" s="27" t="s">
        <v>49</v>
      </c>
      <c r="F194" s="18">
        <v>0</v>
      </c>
      <c r="G194" s="18"/>
      <c r="H194" s="18">
        <f>F194+G194</f>
        <v>0</v>
      </c>
    </row>
    <row r="195" spans="1:8" ht="27.75" customHeight="1">
      <c r="A195" s="35" t="s">
        <v>316</v>
      </c>
      <c r="B195" s="36" t="s">
        <v>8</v>
      </c>
      <c r="C195" s="36" t="s">
        <v>84</v>
      </c>
      <c r="D195" s="36" t="s">
        <v>315</v>
      </c>
      <c r="E195" s="36"/>
      <c r="F195" s="22">
        <f aca="true" t="shared" si="36" ref="F195:H196">F196</f>
        <v>2000000</v>
      </c>
      <c r="G195" s="22">
        <f t="shared" si="36"/>
        <v>0</v>
      </c>
      <c r="H195" s="22">
        <f t="shared" si="36"/>
        <v>2000000</v>
      </c>
    </row>
    <row r="196" spans="1:8" ht="12.75">
      <c r="A196" s="35" t="s">
        <v>169</v>
      </c>
      <c r="B196" s="36" t="s">
        <v>8</v>
      </c>
      <c r="C196" s="36" t="s">
        <v>84</v>
      </c>
      <c r="D196" s="36" t="s">
        <v>315</v>
      </c>
      <c r="E196" s="36" t="s">
        <v>19</v>
      </c>
      <c r="F196" s="22">
        <f t="shared" si="36"/>
        <v>2000000</v>
      </c>
      <c r="G196" s="22">
        <f t="shared" si="36"/>
        <v>0</v>
      </c>
      <c r="H196" s="22">
        <f t="shared" si="36"/>
        <v>2000000</v>
      </c>
    </row>
    <row r="197" spans="1:8" ht="54.75" customHeight="1">
      <c r="A197" s="33" t="s">
        <v>197</v>
      </c>
      <c r="B197" s="34" t="s">
        <v>8</v>
      </c>
      <c r="C197" s="34" t="s">
        <v>84</v>
      </c>
      <c r="D197" s="34" t="s">
        <v>315</v>
      </c>
      <c r="E197" s="34" t="s">
        <v>49</v>
      </c>
      <c r="F197" s="18">
        <v>2000000</v>
      </c>
      <c r="G197" s="18"/>
      <c r="H197" s="18">
        <f>F197+G197</f>
        <v>2000000</v>
      </c>
    </row>
    <row r="198" spans="1:8" ht="27.75" customHeight="1">
      <c r="A198" s="35" t="s">
        <v>340</v>
      </c>
      <c r="B198" s="36" t="s">
        <v>8</v>
      </c>
      <c r="C198" s="36" t="s">
        <v>84</v>
      </c>
      <c r="D198" s="36" t="s">
        <v>339</v>
      </c>
      <c r="E198" s="36"/>
      <c r="F198" s="22">
        <f>F199</f>
        <v>0</v>
      </c>
      <c r="G198" s="22">
        <f>G199</f>
        <v>22957800</v>
      </c>
      <c r="H198" s="22">
        <f>H199</f>
        <v>22957800</v>
      </c>
    </row>
    <row r="199" spans="1:8" ht="15.75" customHeight="1">
      <c r="A199" s="35" t="s">
        <v>169</v>
      </c>
      <c r="B199" s="36" t="s">
        <v>8</v>
      </c>
      <c r="C199" s="36" t="s">
        <v>84</v>
      </c>
      <c r="D199" s="36" t="s">
        <v>339</v>
      </c>
      <c r="E199" s="36" t="s">
        <v>19</v>
      </c>
      <c r="F199" s="22">
        <f>F200+F201</f>
        <v>0</v>
      </c>
      <c r="G199" s="22">
        <f>G200+G201</f>
        <v>22957800</v>
      </c>
      <c r="H199" s="22">
        <f>H200+H201</f>
        <v>22957800</v>
      </c>
    </row>
    <row r="200" spans="1:11" ht="52.5" customHeight="1">
      <c r="A200" s="46" t="s">
        <v>341</v>
      </c>
      <c r="B200" s="47" t="s">
        <v>8</v>
      </c>
      <c r="C200" s="47" t="s">
        <v>84</v>
      </c>
      <c r="D200" s="47" t="s">
        <v>339</v>
      </c>
      <c r="E200" s="47" t="s">
        <v>49</v>
      </c>
      <c r="F200" s="18"/>
      <c r="G200" s="48">
        <v>22934800</v>
      </c>
      <c r="H200" s="18">
        <f>F200+G200</f>
        <v>22934800</v>
      </c>
      <c r="J200" s="51"/>
      <c r="K200" s="41"/>
    </row>
    <row r="201" spans="1:11" ht="52.5" customHeight="1">
      <c r="A201" s="46" t="s">
        <v>342</v>
      </c>
      <c r="B201" s="47" t="s">
        <v>8</v>
      </c>
      <c r="C201" s="47" t="s">
        <v>84</v>
      </c>
      <c r="D201" s="47" t="s">
        <v>339</v>
      </c>
      <c r="E201" s="47" t="s">
        <v>49</v>
      </c>
      <c r="F201" s="18"/>
      <c r="G201" s="48">
        <v>23000</v>
      </c>
      <c r="H201" s="18">
        <f>F201+G201</f>
        <v>23000</v>
      </c>
      <c r="J201" s="52"/>
      <c r="K201" s="53"/>
    </row>
    <row r="202" spans="1:8" ht="78.75" customHeight="1">
      <c r="A202" s="24" t="s">
        <v>161</v>
      </c>
      <c r="B202" s="25" t="s">
        <v>8</v>
      </c>
      <c r="C202" s="25" t="s">
        <v>84</v>
      </c>
      <c r="D202" s="25" t="s">
        <v>11</v>
      </c>
      <c r="E202" s="25"/>
      <c r="F202" s="22">
        <f>F203</f>
        <v>50000</v>
      </c>
      <c r="G202" s="22">
        <f aca="true" t="shared" si="37" ref="G202:H205">G203</f>
        <v>0</v>
      </c>
      <c r="H202" s="22">
        <f t="shared" si="37"/>
        <v>50000</v>
      </c>
    </row>
    <row r="203" spans="1:8" ht="25.5">
      <c r="A203" s="24" t="s">
        <v>195</v>
      </c>
      <c r="B203" s="25" t="s">
        <v>8</v>
      </c>
      <c r="C203" s="25" t="s">
        <v>84</v>
      </c>
      <c r="D203" s="25" t="s">
        <v>47</v>
      </c>
      <c r="E203" s="25"/>
      <c r="F203" s="22">
        <f>F204</f>
        <v>50000</v>
      </c>
      <c r="G203" s="22">
        <f t="shared" si="37"/>
        <v>0</v>
      </c>
      <c r="H203" s="22">
        <f t="shared" si="37"/>
        <v>50000</v>
      </c>
    </row>
    <row r="204" spans="1:8" ht="12.75">
      <c r="A204" s="24" t="s">
        <v>196</v>
      </c>
      <c r="B204" s="25" t="s">
        <v>8</v>
      </c>
      <c r="C204" s="25" t="s">
        <v>84</v>
      </c>
      <c r="D204" s="25" t="s">
        <v>48</v>
      </c>
      <c r="E204" s="25"/>
      <c r="F204" s="22">
        <f>F205</f>
        <v>50000</v>
      </c>
      <c r="G204" s="22">
        <f t="shared" si="37"/>
        <v>0</v>
      </c>
      <c r="H204" s="22">
        <f t="shared" si="37"/>
        <v>50000</v>
      </c>
    </row>
    <row r="205" spans="1:8" ht="25.5">
      <c r="A205" s="24" t="s">
        <v>167</v>
      </c>
      <c r="B205" s="25" t="s">
        <v>8</v>
      </c>
      <c r="C205" s="25" t="s">
        <v>84</v>
      </c>
      <c r="D205" s="25" t="s">
        <v>48</v>
      </c>
      <c r="E205" s="25" t="s">
        <v>17</v>
      </c>
      <c r="F205" s="22">
        <f>F206</f>
        <v>50000</v>
      </c>
      <c r="G205" s="22">
        <f t="shared" si="37"/>
        <v>0</v>
      </c>
      <c r="H205" s="22">
        <f t="shared" si="37"/>
        <v>50000</v>
      </c>
    </row>
    <row r="206" spans="1:8" ht="29.25" customHeight="1">
      <c r="A206" s="26" t="s">
        <v>168</v>
      </c>
      <c r="B206" s="27" t="s">
        <v>8</v>
      </c>
      <c r="C206" s="27" t="s">
        <v>84</v>
      </c>
      <c r="D206" s="27" t="s">
        <v>48</v>
      </c>
      <c r="E206" s="27" t="s">
        <v>18</v>
      </c>
      <c r="F206" s="18">
        <v>50000</v>
      </c>
      <c r="G206" s="18"/>
      <c r="H206" s="18">
        <f>F206+G206</f>
        <v>50000</v>
      </c>
    </row>
    <row r="207" spans="1:8" ht="12.75">
      <c r="A207" s="24" t="s">
        <v>242</v>
      </c>
      <c r="B207" s="25" t="s">
        <v>8</v>
      </c>
      <c r="C207" s="25" t="s">
        <v>94</v>
      </c>
      <c r="D207" s="25"/>
      <c r="E207" s="25"/>
      <c r="F207" s="22">
        <f>F208+F213+F231+F240</f>
        <v>54763924.41</v>
      </c>
      <c r="G207" s="22">
        <f>G208+G213+G231+G240</f>
        <v>-3070000</v>
      </c>
      <c r="H207" s="22">
        <f>H208+H213+H231+H240</f>
        <v>51693924.41</v>
      </c>
    </row>
    <row r="208" spans="1:8" ht="51">
      <c r="A208" s="24" t="s">
        <v>233</v>
      </c>
      <c r="B208" s="25" t="s">
        <v>8</v>
      </c>
      <c r="C208" s="25" t="s">
        <v>94</v>
      </c>
      <c r="D208" s="25" t="s">
        <v>85</v>
      </c>
      <c r="E208" s="25"/>
      <c r="F208" s="22">
        <f>F209</f>
        <v>200000</v>
      </c>
      <c r="G208" s="22">
        <f aca="true" t="shared" si="38" ref="G208:H211">G209</f>
        <v>-20000</v>
      </c>
      <c r="H208" s="22">
        <f t="shared" si="38"/>
        <v>180000</v>
      </c>
    </row>
    <row r="209" spans="1:8" ht="25.5">
      <c r="A209" s="24" t="s">
        <v>243</v>
      </c>
      <c r="B209" s="25" t="s">
        <v>8</v>
      </c>
      <c r="C209" s="25" t="s">
        <v>94</v>
      </c>
      <c r="D209" s="25" t="s">
        <v>95</v>
      </c>
      <c r="E209" s="25"/>
      <c r="F209" s="22">
        <f>F210</f>
        <v>200000</v>
      </c>
      <c r="G209" s="22">
        <f t="shared" si="38"/>
        <v>-20000</v>
      </c>
      <c r="H209" s="22">
        <f t="shared" si="38"/>
        <v>180000</v>
      </c>
    </row>
    <row r="210" spans="1:8" ht="38.25">
      <c r="A210" s="24" t="s">
        <v>244</v>
      </c>
      <c r="B210" s="25" t="s">
        <v>8</v>
      </c>
      <c r="C210" s="25" t="s">
        <v>94</v>
      </c>
      <c r="D210" s="25" t="s">
        <v>96</v>
      </c>
      <c r="E210" s="25"/>
      <c r="F210" s="22">
        <f>F211</f>
        <v>200000</v>
      </c>
      <c r="G210" s="22">
        <f t="shared" si="38"/>
        <v>-20000</v>
      </c>
      <c r="H210" s="22">
        <f t="shared" si="38"/>
        <v>180000</v>
      </c>
    </row>
    <row r="211" spans="1:8" ht="25.5">
      <c r="A211" s="24" t="s">
        <v>167</v>
      </c>
      <c r="B211" s="25" t="s">
        <v>8</v>
      </c>
      <c r="C211" s="25" t="s">
        <v>94</v>
      </c>
      <c r="D211" s="25" t="s">
        <v>96</v>
      </c>
      <c r="E211" s="25" t="s">
        <v>17</v>
      </c>
      <c r="F211" s="22">
        <f>F212</f>
        <v>200000</v>
      </c>
      <c r="G211" s="22">
        <f t="shared" si="38"/>
        <v>-20000</v>
      </c>
      <c r="H211" s="22">
        <f t="shared" si="38"/>
        <v>180000</v>
      </c>
    </row>
    <row r="212" spans="1:8" ht="28.5" customHeight="1">
      <c r="A212" s="26" t="s">
        <v>168</v>
      </c>
      <c r="B212" s="27" t="s">
        <v>8</v>
      </c>
      <c r="C212" s="27" t="s">
        <v>94</v>
      </c>
      <c r="D212" s="27" t="s">
        <v>96</v>
      </c>
      <c r="E212" s="27" t="s">
        <v>18</v>
      </c>
      <c r="F212" s="18">
        <v>200000</v>
      </c>
      <c r="G212" s="18">
        <v>-20000</v>
      </c>
      <c r="H212" s="18">
        <f>F212+G212</f>
        <v>180000</v>
      </c>
    </row>
    <row r="213" spans="1:8" ht="38.25">
      <c r="A213" s="24" t="s">
        <v>245</v>
      </c>
      <c r="B213" s="25" t="s">
        <v>8</v>
      </c>
      <c r="C213" s="25" t="s">
        <v>94</v>
      </c>
      <c r="D213" s="25" t="s">
        <v>97</v>
      </c>
      <c r="E213" s="25"/>
      <c r="F213" s="22">
        <f>F214</f>
        <v>43100000</v>
      </c>
      <c r="G213" s="22">
        <f>G214</f>
        <v>-3050000</v>
      </c>
      <c r="H213" s="22">
        <f>H214</f>
        <v>40050000</v>
      </c>
    </row>
    <row r="214" spans="1:8" ht="51">
      <c r="A214" s="24" t="s">
        <v>246</v>
      </c>
      <c r="B214" s="25" t="s">
        <v>8</v>
      </c>
      <c r="C214" s="25" t="s">
        <v>94</v>
      </c>
      <c r="D214" s="25" t="s">
        <v>98</v>
      </c>
      <c r="E214" s="25"/>
      <c r="F214" s="22">
        <f>F215+F218+F221+F226</f>
        <v>43100000</v>
      </c>
      <c r="G214" s="22">
        <f>G215+G218+G221+G226</f>
        <v>-3050000</v>
      </c>
      <c r="H214" s="22">
        <f>H215+H218+H221+H226</f>
        <v>40050000</v>
      </c>
    </row>
    <row r="215" spans="1:8" ht="12.75">
      <c r="A215" s="24" t="s">
        <v>247</v>
      </c>
      <c r="B215" s="25" t="s">
        <v>8</v>
      </c>
      <c r="C215" s="25" t="s">
        <v>94</v>
      </c>
      <c r="D215" s="25" t="s">
        <v>99</v>
      </c>
      <c r="E215" s="25"/>
      <c r="F215" s="22">
        <f aca="true" t="shared" si="39" ref="F215:H216">F216</f>
        <v>18730000</v>
      </c>
      <c r="G215" s="22">
        <f t="shared" si="39"/>
        <v>0</v>
      </c>
      <c r="H215" s="22">
        <f t="shared" si="39"/>
        <v>18730000</v>
      </c>
    </row>
    <row r="216" spans="1:8" ht="25.5">
      <c r="A216" s="24" t="s">
        <v>167</v>
      </c>
      <c r="B216" s="25" t="s">
        <v>8</v>
      </c>
      <c r="C216" s="25" t="s">
        <v>94</v>
      </c>
      <c r="D216" s="25" t="s">
        <v>99</v>
      </c>
      <c r="E216" s="25" t="s">
        <v>17</v>
      </c>
      <c r="F216" s="22">
        <f t="shared" si="39"/>
        <v>18730000</v>
      </c>
      <c r="G216" s="22">
        <f t="shared" si="39"/>
        <v>0</v>
      </c>
      <c r="H216" s="22">
        <f t="shared" si="39"/>
        <v>18730000</v>
      </c>
    </row>
    <row r="217" spans="1:8" ht="28.5" customHeight="1">
      <c r="A217" s="26" t="s">
        <v>168</v>
      </c>
      <c r="B217" s="27" t="s">
        <v>8</v>
      </c>
      <c r="C217" s="27" t="s">
        <v>94</v>
      </c>
      <c r="D217" s="27" t="s">
        <v>99</v>
      </c>
      <c r="E217" s="27" t="s">
        <v>18</v>
      </c>
      <c r="F217" s="18">
        <v>18730000</v>
      </c>
      <c r="G217" s="18"/>
      <c r="H217" s="18">
        <f>F217+G217</f>
        <v>18730000</v>
      </c>
    </row>
    <row r="218" spans="1:8" ht="12.75">
      <c r="A218" s="24" t="s">
        <v>248</v>
      </c>
      <c r="B218" s="25" t="s">
        <v>8</v>
      </c>
      <c r="C218" s="25" t="s">
        <v>94</v>
      </c>
      <c r="D218" s="25" t="s">
        <v>100</v>
      </c>
      <c r="E218" s="25"/>
      <c r="F218" s="22">
        <f aca="true" t="shared" si="40" ref="F218:H219">F219</f>
        <v>3000000</v>
      </c>
      <c r="G218" s="22">
        <f t="shared" si="40"/>
        <v>0</v>
      </c>
      <c r="H218" s="22">
        <f t="shared" si="40"/>
        <v>3000000</v>
      </c>
    </row>
    <row r="219" spans="1:8" ht="25.5">
      <c r="A219" s="24" t="s">
        <v>167</v>
      </c>
      <c r="B219" s="25" t="s">
        <v>8</v>
      </c>
      <c r="C219" s="25" t="s">
        <v>94</v>
      </c>
      <c r="D219" s="25" t="s">
        <v>100</v>
      </c>
      <c r="E219" s="25" t="s">
        <v>17</v>
      </c>
      <c r="F219" s="22">
        <f t="shared" si="40"/>
        <v>3000000</v>
      </c>
      <c r="G219" s="22">
        <f t="shared" si="40"/>
        <v>0</v>
      </c>
      <c r="H219" s="22">
        <f t="shared" si="40"/>
        <v>3000000</v>
      </c>
    </row>
    <row r="220" spans="1:8" ht="31.5" customHeight="1">
      <c r="A220" s="26" t="s">
        <v>168</v>
      </c>
      <c r="B220" s="27" t="s">
        <v>8</v>
      </c>
      <c r="C220" s="27" t="s">
        <v>94</v>
      </c>
      <c r="D220" s="27" t="s">
        <v>100</v>
      </c>
      <c r="E220" s="27" t="s">
        <v>18</v>
      </c>
      <c r="F220" s="18">
        <v>3000000</v>
      </c>
      <c r="G220" s="18"/>
      <c r="H220" s="18">
        <f>F220+G220</f>
        <v>3000000</v>
      </c>
    </row>
    <row r="221" spans="1:8" ht="12.75">
      <c r="A221" s="24" t="s">
        <v>249</v>
      </c>
      <c r="B221" s="25" t="s">
        <v>8</v>
      </c>
      <c r="C221" s="25" t="s">
        <v>94</v>
      </c>
      <c r="D221" s="25" t="s">
        <v>101</v>
      </c>
      <c r="E221" s="25"/>
      <c r="F221" s="22">
        <f>F222+F224</f>
        <v>2500000</v>
      </c>
      <c r="G221" s="22">
        <f>G222+G224</f>
        <v>0</v>
      </c>
      <c r="H221" s="22">
        <f>H222+H224</f>
        <v>2500000</v>
      </c>
    </row>
    <row r="222" spans="1:8" ht="25.5">
      <c r="A222" s="24" t="s">
        <v>167</v>
      </c>
      <c r="B222" s="25" t="s">
        <v>8</v>
      </c>
      <c r="C222" s="25" t="s">
        <v>94</v>
      </c>
      <c r="D222" s="25" t="s">
        <v>101</v>
      </c>
      <c r="E222" s="25" t="s">
        <v>17</v>
      </c>
      <c r="F222" s="22">
        <f>F223</f>
        <v>1500000</v>
      </c>
      <c r="G222" s="22">
        <f>G223</f>
        <v>0</v>
      </c>
      <c r="H222" s="22">
        <f>H223</f>
        <v>1500000</v>
      </c>
    </row>
    <row r="223" spans="1:8" ht="31.5" customHeight="1">
      <c r="A223" s="26" t="s">
        <v>168</v>
      </c>
      <c r="B223" s="27" t="s">
        <v>8</v>
      </c>
      <c r="C223" s="27" t="s">
        <v>94</v>
      </c>
      <c r="D223" s="27" t="s">
        <v>101</v>
      </c>
      <c r="E223" s="27" t="s">
        <v>18</v>
      </c>
      <c r="F223" s="18">
        <v>1500000</v>
      </c>
      <c r="G223" s="18"/>
      <c r="H223" s="18">
        <f>F223+G223</f>
        <v>1500000</v>
      </c>
    </row>
    <row r="224" spans="1:8" ht="12.75">
      <c r="A224" s="24" t="s">
        <v>169</v>
      </c>
      <c r="B224" s="25" t="s">
        <v>8</v>
      </c>
      <c r="C224" s="25" t="s">
        <v>94</v>
      </c>
      <c r="D224" s="25" t="s">
        <v>101</v>
      </c>
      <c r="E224" s="25" t="s">
        <v>19</v>
      </c>
      <c r="F224" s="22">
        <f>F225</f>
        <v>1000000</v>
      </c>
      <c r="G224" s="22">
        <f>G225</f>
        <v>0</v>
      </c>
      <c r="H224" s="22">
        <f>H225</f>
        <v>1000000</v>
      </c>
    </row>
    <row r="225" spans="1:8" ht="51">
      <c r="A225" s="26" t="s">
        <v>197</v>
      </c>
      <c r="B225" s="27" t="s">
        <v>8</v>
      </c>
      <c r="C225" s="27" t="s">
        <v>94</v>
      </c>
      <c r="D225" s="27" t="s">
        <v>101</v>
      </c>
      <c r="E225" s="27" t="s">
        <v>49</v>
      </c>
      <c r="F225" s="18">
        <v>1000000</v>
      </c>
      <c r="G225" s="18"/>
      <c r="H225" s="18">
        <f>F225+G225</f>
        <v>1000000</v>
      </c>
    </row>
    <row r="226" spans="1:8" ht="25.5">
      <c r="A226" s="24" t="s">
        <v>250</v>
      </c>
      <c r="B226" s="25" t="s">
        <v>8</v>
      </c>
      <c r="C226" s="25" t="s">
        <v>94</v>
      </c>
      <c r="D226" s="25" t="s">
        <v>102</v>
      </c>
      <c r="E226" s="25"/>
      <c r="F226" s="22">
        <f>F227+F229</f>
        <v>18870000</v>
      </c>
      <c r="G226" s="22">
        <f>G227+G229</f>
        <v>-3050000</v>
      </c>
      <c r="H226" s="22">
        <f>H227+H229</f>
        <v>15820000</v>
      </c>
    </row>
    <row r="227" spans="1:8" ht="25.5">
      <c r="A227" s="24" t="s">
        <v>167</v>
      </c>
      <c r="B227" s="25" t="s">
        <v>8</v>
      </c>
      <c r="C227" s="25" t="s">
        <v>94</v>
      </c>
      <c r="D227" s="25" t="s">
        <v>102</v>
      </c>
      <c r="E227" s="25" t="s">
        <v>17</v>
      </c>
      <c r="F227" s="22">
        <f>F228</f>
        <v>18870000</v>
      </c>
      <c r="G227" s="22">
        <f>G228</f>
        <v>-3200000</v>
      </c>
      <c r="H227" s="22">
        <f>H228</f>
        <v>15670000</v>
      </c>
    </row>
    <row r="228" spans="1:8" ht="30" customHeight="1">
      <c r="A228" s="26" t="s">
        <v>168</v>
      </c>
      <c r="B228" s="27" t="s">
        <v>8</v>
      </c>
      <c r="C228" s="27" t="s">
        <v>94</v>
      </c>
      <c r="D228" s="27" t="s">
        <v>102</v>
      </c>
      <c r="E228" s="27" t="s">
        <v>18</v>
      </c>
      <c r="F228" s="18">
        <v>18870000</v>
      </c>
      <c r="G228" s="18">
        <f>-150000-3100000+50000</f>
        <v>-3200000</v>
      </c>
      <c r="H228" s="18">
        <f>F228+G228</f>
        <v>15670000</v>
      </c>
    </row>
    <row r="229" spans="1:8" ht="17.25" customHeight="1">
      <c r="A229" s="24" t="s">
        <v>169</v>
      </c>
      <c r="B229" s="25" t="s">
        <v>8</v>
      </c>
      <c r="C229" s="25" t="s">
        <v>94</v>
      </c>
      <c r="D229" s="25" t="s">
        <v>102</v>
      </c>
      <c r="E229" s="25" t="s">
        <v>19</v>
      </c>
      <c r="F229" s="44">
        <f>F230</f>
        <v>0</v>
      </c>
      <c r="G229" s="44">
        <f>G230</f>
        <v>150000</v>
      </c>
      <c r="H229" s="44">
        <f>H230</f>
        <v>150000</v>
      </c>
    </row>
    <row r="230" spans="1:8" ht="30" customHeight="1">
      <c r="A230" s="26" t="s">
        <v>197</v>
      </c>
      <c r="B230" s="27" t="s">
        <v>8</v>
      </c>
      <c r="C230" s="27" t="s">
        <v>94</v>
      </c>
      <c r="D230" s="27" t="s">
        <v>102</v>
      </c>
      <c r="E230" s="27" t="s">
        <v>49</v>
      </c>
      <c r="F230" s="18"/>
      <c r="G230" s="18">
        <f>150000</f>
        <v>150000</v>
      </c>
      <c r="H230" s="18">
        <f>F230+G230</f>
        <v>150000</v>
      </c>
    </row>
    <row r="231" spans="1:8" ht="30" customHeight="1">
      <c r="A231" s="35" t="s">
        <v>161</v>
      </c>
      <c r="B231" s="36" t="s">
        <v>8</v>
      </c>
      <c r="C231" s="36" t="s">
        <v>94</v>
      </c>
      <c r="D231" s="36" t="s">
        <v>11</v>
      </c>
      <c r="E231" s="36"/>
      <c r="F231" s="22">
        <f>F232+F236</f>
        <v>151160</v>
      </c>
      <c r="G231" s="22">
        <f>G232+G236</f>
        <v>0</v>
      </c>
      <c r="H231" s="22">
        <f>H232+H236</f>
        <v>151160</v>
      </c>
    </row>
    <row r="232" spans="1:8" ht="30" customHeight="1">
      <c r="A232" s="35" t="s">
        <v>195</v>
      </c>
      <c r="B232" s="36" t="s">
        <v>8</v>
      </c>
      <c r="C232" s="36" t="s">
        <v>94</v>
      </c>
      <c r="D232" s="36" t="s">
        <v>47</v>
      </c>
      <c r="E232" s="36"/>
      <c r="F232" s="22">
        <f>F233</f>
        <v>51260</v>
      </c>
      <c r="G232" s="22">
        <f aca="true" t="shared" si="41" ref="G232:H234">G233</f>
        <v>0</v>
      </c>
      <c r="H232" s="22">
        <f t="shared" si="41"/>
        <v>51260</v>
      </c>
    </row>
    <row r="233" spans="1:8" ht="18.75" customHeight="1">
      <c r="A233" s="35" t="s">
        <v>196</v>
      </c>
      <c r="B233" s="36" t="s">
        <v>8</v>
      </c>
      <c r="C233" s="36" t="s">
        <v>94</v>
      </c>
      <c r="D233" s="36" t="s">
        <v>48</v>
      </c>
      <c r="E233" s="36"/>
      <c r="F233" s="22">
        <f>F234</f>
        <v>51260</v>
      </c>
      <c r="G233" s="22">
        <f t="shared" si="41"/>
        <v>0</v>
      </c>
      <c r="H233" s="22">
        <f t="shared" si="41"/>
        <v>51260</v>
      </c>
    </row>
    <row r="234" spans="1:8" ht="30" customHeight="1">
      <c r="A234" s="35" t="s">
        <v>167</v>
      </c>
      <c r="B234" s="36" t="s">
        <v>8</v>
      </c>
      <c r="C234" s="36" t="s">
        <v>94</v>
      </c>
      <c r="D234" s="36" t="s">
        <v>48</v>
      </c>
      <c r="E234" s="36" t="s">
        <v>17</v>
      </c>
      <c r="F234" s="22">
        <f>F235</f>
        <v>51260</v>
      </c>
      <c r="G234" s="22">
        <f t="shared" si="41"/>
        <v>0</v>
      </c>
      <c r="H234" s="22">
        <f t="shared" si="41"/>
        <v>51260</v>
      </c>
    </row>
    <row r="235" spans="1:8" ht="30" customHeight="1">
      <c r="A235" s="33" t="s">
        <v>168</v>
      </c>
      <c r="B235" s="34" t="s">
        <v>8</v>
      </c>
      <c r="C235" s="34" t="s">
        <v>94</v>
      </c>
      <c r="D235" s="34" t="s">
        <v>48</v>
      </c>
      <c r="E235" s="34" t="s">
        <v>18</v>
      </c>
      <c r="F235" s="18">
        <v>51260</v>
      </c>
      <c r="G235" s="18"/>
      <c r="H235" s="18">
        <f>F235+G235</f>
        <v>51260</v>
      </c>
    </row>
    <row r="236" spans="1:8" ht="30" customHeight="1">
      <c r="A236" s="35" t="s">
        <v>177</v>
      </c>
      <c r="B236" s="36" t="s">
        <v>8</v>
      </c>
      <c r="C236" s="36" t="s">
        <v>94</v>
      </c>
      <c r="D236" s="36" t="s">
        <v>29</v>
      </c>
      <c r="E236" s="36"/>
      <c r="F236" s="22">
        <f>F237</f>
        <v>99900</v>
      </c>
      <c r="G236" s="22">
        <f aca="true" t="shared" si="42" ref="G236:H238">G237</f>
        <v>0</v>
      </c>
      <c r="H236" s="22">
        <f t="shared" si="42"/>
        <v>99900</v>
      </c>
    </row>
    <row r="237" spans="1:8" ht="30" customHeight="1">
      <c r="A237" s="35" t="s">
        <v>178</v>
      </c>
      <c r="B237" s="36" t="s">
        <v>8</v>
      </c>
      <c r="C237" s="36" t="s">
        <v>94</v>
      </c>
      <c r="D237" s="36" t="s">
        <v>30</v>
      </c>
      <c r="E237" s="36"/>
      <c r="F237" s="22">
        <f>F238</f>
        <v>99900</v>
      </c>
      <c r="G237" s="22">
        <f t="shared" si="42"/>
        <v>0</v>
      </c>
      <c r="H237" s="22">
        <f t="shared" si="42"/>
        <v>99900</v>
      </c>
    </row>
    <row r="238" spans="1:8" ht="30" customHeight="1">
      <c r="A238" s="35" t="s">
        <v>167</v>
      </c>
      <c r="B238" s="36" t="s">
        <v>8</v>
      </c>
      <c r="C238" s="36" t="s">
        <v>94</v>
      </c>
      <c r="D238" s="36" t="s">
        <v>30</v>
      </c>
      <c r="E238" s="36" t="s">
        <v>17</v>
      </c>
      <c r="F238" s="22">
        <f>F239</f>
        <v>99900</v>
      </c>
      <c r="G238" s="22">
        <f t="shared" si="42"/>
        <v>0</v>
      </c>
      <c r="H238" s="22">
        <f t="shared" si="42"/>
        <v>99900</v>
      </c>
    </row>
    <row r="239" spans="1:8" ht="30" customHeight="1">
      <c r="A239" s="33" t="s">
        <v>168</v>
      </c>
      <c r="B239" s="34" t="s">
        <v>8</v>
      </c>
      <c r="C239" s="34" t="s">
        <v>94</v>
      </c>
      <c r="D239" s="34" t="s">
        <v>30</v>
      </c>
      <c r="E239" s="34" t="s">
        <v>18</v>
      </c>
      <c r="F239" s="18">
        <v>99900</v>
      </c>
      <c r="G239" s="18"/>
      <c r="H239" s="18">
        <f>F239+G239</f>
        <v>99900</v>
      </c>
    </row>
    <row r="240" spans="1:8" ht="40.5" customHeight="1">
      <c r="A240" s="24" t="s">
        <v>251</v>
      </c>
      <c r="B240" s="25" t="s">
        <v>8</v>
      </c>
      <c r="C240" s="25" t="s">
        <v>94</v>
      </c>
      <c r="D240" s="25" t="s">
        <v>103</v>
      </c>
      <c r="E240" s="25"/>
      <c r="F240" s="22">
        <f>F241+F245</f>
        <v>11312764.41</v>
      </c>
      <c r="G240" s="22">
        <f>G241+G245</f>
        <v>0</v>
      </c>
      <c r="H240" s="22">
        <f>H241+H245</f>
        <v>11312764.41</v>
      </c>
    </row>
    <row r="241" spans="1:8" ht="38.25">
      <c r="A241" s="24" t="s">
        <v>252</v>
      </c>
      <c r="B241" s="25" t="s">
        <v>8</v>
      </c>
      <c r="C241" s="25" t="s">
        <v>94</v>
      </c>
      <c r="D241" s="25" t="s">
        <v>104</v>
      </c>
      <c r="E241" s="25"/>
      <c r="F241" s="22">
        <f>F242</f>
        <v>1700000</v>
      </c>
      <c r="G241" s="22">
        <f aca="true" t="shared" si="43" ref="G241:H243">G242</f>
        <v>1991.54</v>
      </c>
      <c r="H241" s="22">
        <f t="shared" si="43"/>
        <v>1701991.54</v>
      </c>
    </row>
    <row r="242" spans="1:8" ht="38.25">
      <c r="A242" s="24" t="s">
        <v>253</v>
      </c>
      <c r="B242" s="25" t="s">
        <v>8</v>
      </c>
      <c r="C242" s="25" t="s">
        <v>94</v>
      </c>
      <c r="D242" s="25" t="s">
        <v>105</v>
      </c>
      <c r="E242" s="25"/>
      <c r="F242" s="22">
        <f>F243</f>
        <v>1700000</v>
      </c>
      <c r="G242" s="22">
        <f t="shared" si="43"/>
        <v>1991.54</v>
      </c>
      <c r="H242" s="22">
        <f t="shared" si="43"/>
        <v>1701991.54</v>
      </c>
    </row>
    <row r="243" spans="1:8" ht="25.5">
      <c r="A243" s="24" t="s">
        <v>167</v>
      </c>
      <c r="B243" s="25" t="s">
        <v>8</v>
      </c>
      <c r="C243" s="25" t="s">
        <v>94</v>
      </c>
      <c r="D243" s="25" t="s">
        <v>105</v>
      </c>
      <c r="E243" s="25" t="s">
        <v>17</v>
      </c>
      <c r="F243" s="22">
        <f>F244</f>
        <v>1700000</v>
      </c>
      <c r="G243" s="22">
        <f t="shared" si="43"/>
        <v>1991.54</v>
      </c>
      <c r="H243" s="22">
        <f t="shared" si="43"/>
        <v>1701991.54</v>
      </c>
    </row>
    <row r="244" spans="1:8" ht="29.25" customHeight="1">
      <c r="A244" s="26" t="s">
        <v>168</v>
      </c>
      <c r="B244" s="27" t="s">
        <v>8</v>
      </c>
      <c r="C244" s="27" t="s">
        <v>94</v>
      </c>
      <c r="D244" s="27" t="s">
        <v>105</v>
      </c>
      <c r="E244" s="27" t="s">
        <v>18</v>
      </c>
      <c r="F244" s="18">
        <v>1700000</v>
      </c>
      <c r="G244" s="18">
        <v>1991.54</v>
      </c>
      <c r="H244" s="18">
        <f>F244+G244</f>
        <v>1701991.54</v>
      </c>
    </row>
    <row r="245" spans="1:8" ht="25.5">
      <c r="A245" s="24" t="s">
        <v>254</v>
      </c>
      <c r="B245" s="25" t="s">
        <v>8</v>
      </c>
      <c r="C245" s="25" t="s">
        <v>94</v>
      </c>
      <c r="D245" s="25" t="s">
        <v>106</v>
      </c>
      <c r="E245" s="25"/>
      <c r="F245" s="22">
        <f>F246</f>
        <v>9612764.41</v>
      </c>
      <c r="G245" s="22">
        <f aca="true" t="shared" si="44" ref="G245:H247">G246</f>
        <v>-1991.54</v>
      </c>
      <c r="H245" s="22">
        <f t="shared" si="44"/>
        <v>9610772.870000001</v>
      </c>
    </row>
    <row r="246" spans="1:8" ht="25.5">
      <c r="A246" s="24" t="s">
        <v>255</v>
      </c>
      <c r="B246" s="25" t="s">
        <v>8</v>
      </c>
      <c r="C246" s="25" t="s">
        <v>94</v>
      </c>
      <c r="D246" s="25" t="s">
        <v>107</v>
      </c>
      <c r="E246" s="25"/>
      <c r="F246" s="22">
        <f>F247</f>
        <v>9612764.41</v>
      </c>
      <c r="G246" s="22">
        <f t="shared" si="44"/>
        <v>-1991.54</v>
      </c>
      <c r="H246" s="22">
        <f t="shared" si="44"/>
        <v>9610772.870000001</v>
      </c>
    </row>
    <row r="247" spans="1:8" ht="25.5">
      <c r="A247" s="24" t="s">
        <v>167</v>
      </c>
      <c r="B247" s="25" t="s">
        <v>8</v>
      </c>
      <c r="C247" s="25" t="s">
        <v>94</v>
      </c>
      <c r="D247" s="25" t="s">
        <v>107</v>
      </c>
      <c r="E247" s="25" t="s">
        <v>17</v>
      </c>
      <c r="F247" s="22">
        <f>F248</f>
        <v>9612764.41</v>
      </c>
      <c r="G247" s="22">
        <f t="shared" si="44"/>
        <v>-1991.54</v>
      </c>
      <c r="H247" s="22">
        <f t="shared" si="44"/>
        <v>9610772.870000001</v>
      </c>
    </row>
    <row r="248" spans="1:8" ht="27.75" customHeight="1">
      <c r="A248" s="26" t="s">
        <v>168</v>
      </c>
      <c r="B248" s="27" t="s">
        <v>8</v>
      </c>
      <c r="C248" s="27" t="s">
        <v>94</v>
      </c>
      <c r="D248" s="27" t="s">
        <v>107</v>
      </c>
      <c r="E248" s="27" t="s">
        <v>18</v>
      </c>
      <c r="F248" s="18">
        <v>9612764.41</v>
      </c>
      <c r="G248" s="18">
        <v>-1991.54</v>
      </c>
      <c r="H248" s="18">
        <f>F248+G248</f>
        <v>9610772.870000001</v>
      </c>
    </row>
    <row r="249" spans="1:8" ht="12.75">
      <c r="A249" s="24" t="s">
        <v>256</v>
      </c>
      <c r="B249" s="25" t="s">
        <v>8</v>
      </c>
      <c r="C249" s="25" t="s">
        <v>108</v>
      </c>
      <c r="D249" s="25"/>
      <c r="E249" s="25"/>
      <c r="F249" s="22">
        <f>F250</f>
        <v>42320045</v>
      </c>
      <c r="G249" s="22">
        <f>G250</f>
        <v>861309</v>
      </c>
      <c r="H249" s="22">
        <f>H250</f>
        <v>43181354</v>
      </c>
    </row>
    <row r="250" spans="1:8" ht="12.75">
      <c r="A250" s="24" t="s">
        <v>257</v>
      </c>
      <c r="B250" s="25" t="s">
        <v>8</v>
      </c>
      <c r="C250" s="25" t="s">
        <v>109</v>
      </c>
      <c r="D250" s="25"/>
      <c r="E250" s="25"/>
      <c r="F250" s="22">
        <f>F251+F281</f>
        <v>42320045</v>
      </c>
      <c r="G250" s="22">
        <f>G251+G281</f>
        <v>861309</v>
      </c>
      <c r="H250" s="22">
        <f>H251+H281</f>
        <v>43181354</v>
      </c>
    </row>
    <row r="251" spans="1:8" ht="38.25">
      <c r="A251" s="24" t="s">
        <v>258</v>
      </c>
      <c r="B251" s="25" t="s">
        <v>8</v>
      </c>
      <c r="C251" s="25" t="s">
        <v>109</v>
      </c>
      <c r="D251" s="25" t="s">
        <v>110</v>
      </c>
      <c r="E251" s="25"/>
      <c r="F251" s="22">
        <f>F252+F257+F266+F271+F276</f>
        <v>41551000</v>
      </c>
      <c r="G251" s="22">
        <f>G252+G257+G266+G271+G276</f>
        <v>0</v>
      </c>
      <c r="H251" s="22">
        <f>H252+H257+H266+H271+H276</f>
        <v>41551000</v>
      </c>
    </row>
    <row r="252" spans="1:8" ht="38.25">
      <c r="A252" s="24" t="s">
        <v>259</v>
      </c>
      <c r="B252" s="25" t="s">
        <v>8</v>
      </c>
      <c r="C252" s="25" t="s">
        <v>109</v>
      </c>
      <c r="D252" s="25" t="s">
        <v>111</v>
      </c>
      <c r="E252" s="25"/>
      <c r="F252" s="22">
        <f>F253</f>
        <v>15731000</v>
      </c>
      <c r="G252" s="22">
        <f aca="true" t="shared" si="45" ref="G252:H255">G253</f>
        <v>0</v>
      </c>
      <c r="H252" s="22">
        <f t="shared" si="45"/>
        <v>15731000</v>
      </c>
    </row>
    <row r="253" spans="1:8" ht="25.5">
      <c r="A253" s="24" t="s">
        <v>260</v>
      </c>
      <c r="B253" s="25" t="s">
        <v>8</v>
      </c>
      <c r="C253" s="25" t="s">
        <v>109</v>
      </c>
      <c r="D253" s="25" t="s">
        <v>112</v>
      </c>
      <c r="E253" s="25"/>
      <c r="F253" s="22">
        <f>F254</f>
        <v>15731000</v>
      </c>
      <c r="G253" s="22">
        <f t="shared" si="45"/>
        <v>0</v>
      </c>
      <c r="H253" s="22">
        <f t="shared" si="45"/>
        <v>15731000</v>
      </c>
    </row>
    <row r="254" spans="1:8" ht="25.5">
      <c r="A254" s="24" t="s">
        <v>261</v>
      </c>
      <c r="B254" s="25" t="s">
        <v>8</v>
      </c>
      <c r="C254" s="25" t="s">
        <v>109</v>
      </c>
      <c r="D254" s="25" t="s">
        <v>113</v>
      </c>
      <c r="E254" s="25"/>
      <c r="F254" s="22">
        <f>F255</f>
        <v>15731000</v>
      </c>
      <c r="G254" s="22">
        <f t="shared" si="45"/>
        <v>0</v>
      </c>
      <c r="H254" s="22">
        <f t="shared" si="45"/>
        <v>15731000</v>
      </c>
    </row>
    <row r="255" spans="1:8" ht="30.75" customHeight="1">
      <c r="A255" s="24" t="s">
        <v>184</v>
      </c>
      <c r="B255" s="25" t="s">
        <v>8</v>
      </c>
      <c r="C255" s="25" t="s">
        <v>109</v>
      </c>
      <c r="D255" s="25" t="s">
        <v>113</v>
      </c>
      <c r="E255" s="25" t="s">
        <v>36</v>
      </c>
      <c r="F255" s="22">
        <f>F256</f>
        <v>15731000</v>
      </c>
      <c r="G255" s="22">
        <f t="shared" si="45"/>
        <v>0</v>
      </c>
      <c r="H255" s="22">
        <f t="shared" si="45"/>
        <v>15731000</v>
      </c>
    </row>
    <row r="256" spans="1:8" ht="12.75">
      <c r="A256" s="26" t="s">
        <v>262</v>
      </c>
      <c r="B256" s="27" t="s">
        <v>8</v>
      </c>
      <c r="C256" s="27" t="s">
        <v>109</v>
      </c>
      <c r="D256" s="27" t="s">
        <v>113</v>
      </c>
      <c r="E256" s="27" t="s">
        <v>114</v>
      </c>
      <c r="F256" s="18">
        <v>15731000</v>
      </c>
      <c r="G256" s="18"/>
      <c r="H256" s="18">
        <f>F256+G256</f>
        <v>15731000</v>
      </c>
    </row>
    <row r="257" spans="1:8" ht="38.25">
      <c r="A257" s="24" t="s">
        <v>263</v>
      </c>
      <c r="B257" s="25" t="s">
        <v>8</v>
      </c>
      <c r="C257" s="25" t="s">
        <v>109</v>
      </c>
      <c r="D257" s="25" t="s">
        <v>115</v>
      </c>
      <c r="E257" s="25"/>
      <c r="F257" s="22">
        <f aca="true" t="shared" si="46" ref="F257:H258">F258</f>
        <v>8326000</v>
      </c>
      <c r="G257" s="22">
        <f t="shared" si="46"/>
        <v>0</v>
      </c>
      <c r="H257" s="22">
        <f t="shared" si="46"/>
        <v>8326000</v>
      </c>
    </row>
    <row r="258" spans="1:8" ht="25.5">
      <c r="A258" s="24" t="s">
        <v>264</v>
      </c>
      <c r="B258" s="25" t="s">
        <v>8</v>
      </c>
      <c r="C258" s="25" t="s">
        <v>109</v>
      </c>
      <c r="D258" s="25" t="s">
        <v>116</v>
      </c>
      <c r="E258" s="25"/>
      <c r="F258" s="22">
        <f t="shared" si="46"/>
        <v>8326000</v>
      </c>
      <c r="G258" s="22">
        <f t="shared" si="46"/>
        <v>0</v>
      </c>
      <c r="H258" s="22">
        <f t="shared" si="46"/>
        <v>8326000</v>
      </c>
    </row>
    <row r="259" spans="1:8" ht="25.5">
      <c r="A259" s="24" t="s">
        <v>265</v>
      </c>
      <c r="B259" s="25" t="s">
        <v>8</v>
      </c>
      <c r="C259" s="25" t="s">
        <v>109</v>
      </c>
      <c r="D259" s="25" t="s">
        <v>117</v>
      </c>
      <c r="E259" s="25"/>
      <c r="F259" s="22">
        <f>F260+F262+F264</f>
        <v>8326000</v>
      </c>
      <c r="G259" s="22">
        <f>G260+G262+G264</f>
        <v>0</v>
      </c>
      <c r="H259" s="22">
        <f>H260+H262+H264</f>
        <v>8326000</v>
      </c>
    </row>
    <row r="260" spans="1:8" ht="63.75">
      <c r="A260" s="24" t="s">
        <v>164</v>
      </c>
      <c r="B260" s="25" t="s">
        <v>8</v>
      </c>
      <c r="C260" s="25" t="s">
        <v>109</v>
      </c>
      <c r="D260" s="25" t="s">
        <v>117</v>
      </c>
      <c r="E260" s="25" t="s">
        <v>14</v>
      </c>
      <c r="F260" s="22">
        <f>F261</f>
        <v>5891000</v>
      </c>
      <c r="G260" s="22">
        <f>G261</f>
        <v>0</v>
      </c>
      <c r="H260" s="22">
        <f>H261</f>
        <v>5891000</v>
      </c>
    </row>
    <row r="261" spans="1:8" ht="18.75" customHeight="1">
      <c r="A261" s="29" t="s">
        <v>266</v>
      </c>
      <c r="B261" s="30" t="s">
        <v>8</v>
      </c>
      <c r="C261" s="30" t="s">
        <v>109</v>
      </c>
      <c r="D261" s="30" t="s">
        <v>117</v>
      </c>
      <c r="E261" s="30" t="s">
        <v>118</v>
      </c>
      <c r="F261" s="28">
        <v>5891000</v>
      </c>
      <c r="G261" s="28"/>
      <c r="H261" s="18">
        <f>F261+G261</f>
        <v>5891000</v>
      </c>
    </row>
    <row r="262" spans="1:8" ht="25.5">
      <c r="A262" s="24" t="s">
        <v>167</v>
      </c>
      <c r="B262" s="25" t="s">
        <v>8</v>
      </c>
      <c r="C262" s="25" t="s">
        <v>109</v>
      </c>
      <c r="D262" s="25" t="s">
        <v>117</v>
      </c>
      <c r="E262" s="25" t="s">
        <v>17</v>
      </c>
      <c r="F262" s="22">
        <f>F263</f>
        <v>2430000</v>
      </c>
      <c r="G262" s="22">
        <f>G263</f>
        <v>0</v>
      </c>
      <c r="H262" s="22">
        <f>H263</f>
        <v>2430000</v>
      </c>
    </row>
    <row r="263" spans="1:8" ht="28.5" customHeight="1">
      <c r="A263" s="26" t="s">
        <v>168</v>
      </c>
      <c r="B263" s="27" t="s">
        <v>8</v>
      </c>
      <c r="C263" s="27" t="s">
        <v>109</v>
      </c>
      <c r="D263" s="27" t="s">
        <v>117</v>
      </c>
      <c r="E263" s="27" t="s">
        <v>18</v>
      </c>
      <c r="F263" s="18">
        <v>2430000</v>
      </c>
      <c r="G263" s="18"/>
      <c r="H263" s="18">
        <f>F263+G263</f>
        <v>2430000</v>
      </c>
    </row>
    <row r="264" spans="1:8" ht="12.75">
      <c r="A264" s="24" t="s">
        <v>169</v>
      </c>
      <c r="B264" s="25" t="s">
        <v>8</v>
      </c>
      <c r="C264" s="25" t="s">
        <v>109</v>
      </c>
      <c r="D264" s="25" t="s">
        <v>117</v>
      </c>
      <c r="E264" s="25" t="s">
        <v>19</v>
      </c>
      <c r="F264" s="22">
        <f>F265</f>
        <v>5000</v>
      </c>
      <c r="G264" s="22">
        <f>G265</f>
        <v>0</v>
      </c>
      <c r="H264" s="22">
        <f>H265</f>
        <v>5000</v>
      </c>
    </row>
    <row r="265" spans="1:8" ht="12.75">
      <c r="A265" s="26" t="s">
        <v>170</v>
      </c>
      <c r="B265" s="27" t="s">
        <v>8</v>
      </c>
      <c r="C265" s="27" t="s">
        <v>109</v>
      </c>
      <c r="D265" s="27" t="s">
        <v>117</v>
      </c>
      <c r="E265" s="27" t="s">
        <v>20</v>
      </c>
      <c r="F265" s="18">
        <v>5000</v>
      </c>
      <c r="G265" s="18"/>
      <c r="H265" s="18">
        <f>F265+G265</f>
        <v>5000</v>
      </c>
    </row>
    <row r="266" spans="1:8" ht="41.25" customHeight="1">
      <c r="A266" s="24" t="s">
        <v>267</v>
      </c>
      <c r="B266" s="25" t="s">
        <v>8</v>
      </c>
      <c r="C266" s="25" t="s">
        <v>109</v>
      </c>
      <c r="D266" s="25" t="s">
        <v>119</v>
      </c>
      <c r="E266" s="25"/>
      <c r="F266" s="22">
        <f>F267</f>
        <v>12870000</v>
      </c>
      <c r="G266" s="22">
        <f aca="true" t="shared" si="47" ref="G266:H269">G267</f>
        <v>0</v>
      </c>
      <c r="H266" s="22">
        <f t="shared" si="47"/>
        <v>12870000</v>
      </c>
    </row>
    <row r="267" spans="1:8" ht="25.5">
      <c r="A267" s="24" t="s">
        <v>268</v>
      </c>
      <c r="B267" s="25" t="s">
        <v>8</v>
      </c>
      <c r="C267" s="25" t="s">
        <v>109</v>
      </c>
      <c r="D267" s="25" t="s">
        <v>120</v>
      </c>
      <c r="E267" s="25"/>
      <c r="F267" s="22">
        <f>F268</f>
        <v>12870000</v>
      </c>
      <c r="G267" s="22">
        <f t="shared" si="47"/>
        <v>0</v>
      </c>
      <c r="H267" s="22">
        <f t="shared" si="47"/>
        <v>12870000</v>
      </c>
    </row>
    <row r="268" spans="1:8" ht="25.5">
      <c r="A268" s="24" t="s">
        <v>261</v>
      </c>
      <c r="B268" s="25" t="s">
        <v>8</v>
      </c>
      <c r="C268" s="25" t="s">
        <v>109</v>
      </c>
      <c r="D268" s="25" t="s">
        <v>121</v>
      </c>
      <c r="E268" s="25"/>
      <c r="F268" s="22">
        <f>F269</f>
        <v>12870000</v>
      </c>
      <c r="G268" s="22">
        <f t="shared" si="47"/>
        <v>0</v>
      </c>
      <c r="H268" s="22">
        <f t="shared" si="47"/>
        <v>12870000</v>
      </c>
    </row>
    <row r="269" spans="1:8" ht="29.25" customHeight="1">
      <c r="A269" s="24" t="s">
        <v>184</v>
      </c>
      <c r="B269" s="25" t="s">
        <v>8</v>
      </c>
      <c r="C269" s="25" t="s">
        <v>109</v>
      </c>
      <c r="D269" s="25" t="s">
        <v>121</v>
      </c>
      <c r="E269" s="25" t="s">
        <v>36</v>
      </c>
      <c r="F269" s="22">
        <f>F270</f>
        <v>12870000</v>
      </c>
      <c r="G269" s="22">
        <f t="shared" si="47"/>
        <v>0</v>
      </c>
      <c r="H269" s="22">
        <f t="shared" si="47"/>
        <v>12870000</v>
      </c>
    </row>
    <row r="270" spans="1:8" ht="12.75">
      <c r="A270" s="26" t="s">
        <v>262</v>
      </c>
      <c r="B270" s="27" t="s">
        <v>8</v>
      </c>
      <c r="C270" s="27" t="s">
        <v>109</v>
      </c>
      <c r="D270" s="27" t="s">
        <v>121</v>
      </c>
      <c r="E270" s="27" t="s">
        <v>114</v>
      </c>
      <c r="F270" s="18">
        <v>12870000</v>
      </c>
      <c r="G270" s="18"/>
      <c r="H270" s="18">
        <f>F270+G270</f>
        <v>12870000</v>
      </c>
    </row>
    <row r="271" spans="1:8" ht="51">
      <c r="A271" s="24" t="s">
        <v>269</v>
      </c>
      <c r="B271" s="25" t="s">
        <v>8</v>
      </c>
      <c r="C271" s="25" t="s">
        <v>109</v>
      </c>
      <c r="D271" s="25" t="s">
        <v>122</v>
      </c>
      <c r="E271" s="25"/>
      <c r="F271" s="22">
        <f>F272</f>
        <v>3984000</v>
      </c>
      <c r="G271" s="22">
        <f aca="true" t="shared" si="48" ref="G271:H274">G272</f>
        <v>0</v>
      </c>
      <c r="H271" s="22">
        <f t="shared" si="48"/>
        <v>3984000</v>
      </c>
    </row>
    <row r="272" spans="1:8" ht="25.5">
      <c r="A272" s="24" t="s">
        <v>270</v>
      </c>
      <c r="B272" s="25" t="s">
        <v>8</v>
      </c>
      <c r="C272" s="25" t="s">
        <v>109</v>
      </c>
      <c r="D272" s="25" t="s">
        <v>123</v>
      </c>
      <c r="E272" s="25"/>
      <c r="F272" s="22">
        <f>F273</f>
        <v>3984000</v>
      </c>
      <c r="G272" s="22">
        <f t="shared" si="48"/>
        <v>0</v>
      </c>
      <c r="H272" s="22">
        <f t="shared" si="48"/>
        <v>3984000</v>
      </c>
    </row>
    <row r="273" spans="1:8" ht="25.5">
      <c r="A273" s="24" t="s">
        <v>261</v>
      </c>
      <c r="B273" s="25" t="s">
        <v>8</v>
      </c>
      <c r="C273" s="25" t="s">
        <v>109</v>
      </c>
      <c r="D273" s="25" t="s">
        <v>124</v>
      </c>
      <c r="E273" s="25"/>
      <c r="F273" s="22">
        <f>F274</f>
        <v>3984000</v>
      </c>
      <c r="G273" s="22">
        <f t="shared" si="48"/>
        <v>0</v>
      </c>
      <c r="H273" s="22">
        <f t="shared" si="48"/>
        <v>3984000</v>
      </c>
    </row>
    <row r="274" spans="1:8" ht="30" customHeight="1">
      <c r="A274" s="24" t="s">
        <v>184</v>
      </c>
      <c r="B274" s="25" t="s">
        <v>8</v>
      </c>
      <c r="C274" s="25" t="s">
        <v>109</v>
      </c>
      <c r="D274" s="25" t="s">
        <v>124</v>
      </c>
      <c r="E274" s="25" t="s">
        <v>36</v>
      </c>
      <c r="F274" s="22">
        <f>F275</f>
        <v>3984000</v>
      </c>
      <c r="G274" s="22">
        <f t="shared" si="48"/>
        <v>0</v>
      </c>
      <c r="H274" s="22">
        <f t="shared" si="48"/>
        <v>3984000</v>
      </c>
    </row>
    <row r="275" spans="1:8" ht="12.75">
      <c r="A275" s="26" t="s">
        <v>262</v>
      </c>
      <c r="B275" s="27" t="s">
        <v>8</v>
      </c>
      <c r="C275" s="27" t="s">
        <v>109</v>
      </c>
      <c r="D275" s="27" t="s">
        <v>124</v>
      </c>
      <c r="E275" s="27" t="s">
        <v>114</v>
      </c>
      <c r="F275" s="18">
        <v>3984000</v>
      </c>
      <c r="G275" s="18"/>
      <c r="H275" s="18">
        <f>F275+G275</f>
        <v>3984000</v>
      </c>
    </row>
    <row r="276" spans="1:8" ht="43.5" customHeight="1">
      <c r="A276" s="26" t="s">
        <v>271</v>
      </c>
      <c r="B276" s="25" t="s">
        <v>8</v>
      </c>
      <c r="C276" s="25" t="s">
        <v>109</v>
      </c>
      <c r="D276" s="25" t="s">
        <v>125</v>
      </c>
      <c r="E276" s="25"/>
      <c r="F276" s="22">
        <f>F277</f>
        <v>640000</v>
      </c>
      <c r="G276" s="22">
        <f aca="true" t="shared" si="49" ref="G276:H279">G277</f>
        <v>0</v>
      </c>
      <c r="H276" s="22">
        <f t="shared" si="49"/>
        <v>640000</v>
      </c>
    </row>
    <row r="277" spans="1:8" ht="25.5">
      <c r="A277" s="26" t="s">
        <v>272</v>
      </c>
      <c r="B277" s="25" t="s">
        <v>8</v>
      </c>
      <c r="C277" s="25" t="s">
        <v>109</v>
      </c>
      <c r="D277" s="25" t="s">
        <v>126</v>
      </c>
      <c r="E277" s="25"/>
      <c r="F277" s="22">
        <f>F278</f>
        <v>640000</v>
      </c>
      <c r="G277" s="22">
        <f t="shared" si="49"/>
        <v>0</v>
      </c>
      <c r="H277" s="22">
        <f t="shared" si="49"/>
        <v>640000</v>
      </c>
    </row>
    <row r="278" spans="1:8" ht="14.25" customHeight="1">
      <c r="A278" s="26" t="s">
        <v>273</v>
      </c>
      <c r="B278" s="25" t="s">
        <v>8</v>
      </c>
      <c r="C278" s="25" t="s">
        <v>109</v>
      </c>
      <c r="D278" s="25" t="s">
        <v>127</v>
      </c>
      <c r="E278" s="25"/>
      <c r="F278" s="22">
        <f>F279</f>
        <v>640000</v>
      </c>
      <c r="G278" s="22">
        <f t="shared" si="49"/>
        <v>0</v>
      </c>
      <c r="H278" s="22">
        <f t="shared" si="49"/>
        <v>640000</v>
      </c>
    </row>
    <row r="279" spans="1:8" ht="25.5">
      <c r="A279" s="26" t="s">
        <v>167</v>
      </c>
      <c r="B279" s="25" t="s">
        <v>8</v>
      </c>
      <c r="C279" s="25" t="s">
        <v>109</v>
      </c>
      <c r="D279" s="25" t="s">
        <v>127</v>
      </c>
      <c r="E279" s="25" t="s">
        <v>17</v>
      </c>
      <c r="F279" s="22">
        <f>F280</f>
        <v>640000</v>
      </c>
      <c r="G279" s="22">
        <f t="shared" si="49"/>
        <v>0</v>
      </c>
      <c r="H279" s="22">
        <f t="shared" si="49"/>
        <v>640000</v>
      </c>
    </row>
    <row r="280" spans="1:8" ht="30.75" customHeight="1">
      <c r="A280" s="26" t="s">
        <v>168</v>
      </c>
      <c r="B280" s="27" t="s">
        <v>8</v>
      </c>
      <c r="C280" s="27" t="s">
        <v>109</v>
      </c>
      <c r="D280" s="27" t="s">
        <v>127</v>
      </c>
      <c r="E280" s="27" t="s">
        <v>18</v>
      </c>
      <c r="F280" s="18">
        <v>640000</v>
      </c>
      <c r="G280" s="18"/>
      <c r="H280" s="18">
        <f>F280+G280</f>
        <v>640000</v>
      </c>
    </row>
    <row r="281" spans="1:8" ht="80.25" customHeight="1">
      <c r="A281" s="35" t="s">
        <v>161</v>
      </c>
      <c r="B281" s="36" t="s">
        <v>8</v>
      </c>
      <c r="C281" s="36" t="s">
        <v>109</v>
      </c>
      <c r="D281" s="36" t="s">
        <v>11</v>
      </c>
      <c r="E281" s="36"/>
      <c r="F281" s="22">
        <f>F282</f>
        <v>769045</v>
      </c>
      <c r="G281" s="22">
        <f>G282</f>
        <v>861309</v>
      </c>
      <c r="H281" s="22">
        <f>H282</f>
        <v>1630354</v>
      </c>
    </row>
    <row r="282" spans="1:8" ht="54.75" customHeight="1">
      <c r="A282" s="35" t="s">
        <v>198</v>
      </c>
      <c r="B282" s="36" t="s">
        <v>8</v>
      </c>
      <c r="C282" s="36" t="s">
        <v>109</v>
      </c>
      <c r="D282" s="36" t="s">
        <v>50</v>
      </c>
      <c r="E282" s="36"/>
      <c r="F282" s="22">
        <f>F283+F286+F289</f>
        <v>769045</v>
      </c>
      <c r="G282" s="22">
        <f>G283+G286+G289</f>
        <v>861309</v>
      </c>
      <c r="H282" s="22">
        <f>H283+H286+H289</f>
        <v>1630354</v>
      </c>
    </row>
    <row r="283" spans="1:8" ht="40.5" customHeight="1">
      <c r="A283" s="35" t="s">
        <v>199</v>
      </c>
      <c r="B283" s="36" t="s">
        <v>8</v>
      </c>
      <c r="C283" s="36" t="s">
        <v>109</v>
      </c>
      <c r="D283" s="36" t="s">
        <v>343</v>
      </c>
      <c r="E283" s="36"/>
      <c r="F283" s="22">
        <f aca="true" t="shared" si="50" ref="F283:H284">F284</f>
        <v>0</v>
      </c>
      <c r="G283" s="22">
        <f t="shared" si="50"/>
        <v>1630354</v>
      </c>
      <c r="H283" s="22">
        <f t="shared" si="50"/>
        <v>1630354</v>
      </c>
    </row>
    <row r="284" spans="1:8" ht="40.5" customHeight="1">
      <c r="A284" s="35" t="s">
        <v>184</v>
      </c>
      <c r="B284" s="36" t="s">
        <v>8</v>
      </c>
      <c r="C284" s="36" t="s">
        <v>109</v>
      </c>
      <c r="D284" s="36" t="s">
        <v>343</v>
      </c>
      <c r="E284" s="36" t="s">
        <v>36</v>
      </c>
      <c r="F284" s="22">
        <f t="shared" si="50"/>
        <v>0</v>
      </c>
      <c r="G284" s="22">
        <f t="shared" si="50"/>
        <v>1630354</v>
      </c>
      <c r="H284" s="22">
        <f t="shared" si="50"/>
        <v>1630354</v>
      </c>
    </row>
    <row r="285" spans="1:8" ht="17.25" customHeight="1">
      <c r="A285" s="46" t="s">
        <v>262</v>
      </c>
      <c r="B285" s="47" t="s">
        <v>8</v>
      </c>
      <c r="C285" s="47" t="s">
        <v>109</v>
      </c>
      <c r="D285" s="47" t="s">
        <v>343</v>
      </c>
      <c r="E285" s="47" t="s">
        <v>114</v>
      </c>
      <c r="F285" s="18"/>
      <c r="G285" s="18">
        <v>1630354</v>
      </c>
      <c r="H285" s="18">
        <f>F285+G285</f>
        <v>1630354</v>
      </c>
    </row>
    <row r="286" spans="1:8" ht="41.25" customHeight="1">
      <c r="A286" s="35" t="s">
        <v>199</v>
      </c>
      <c r="B286" s="36" t="s">
        <v>8</v>
      </c>
      <c r="C286" s="36" t="s">
        <v>109</v>
      </c>
      <c r="D286" s="36" t="s">
        <v>51</v>
      </c>
      <c r="E286" s="36"/>
      <c r="F286" s="22">
        <f aca="true" t="shared" si="51" ref="F286:H287">F287</f>
        <v>269045</v>
      </c>
      <c r="G286" s="22">
        <f t="shared" si="51"/>
        <v>-269045</v>
      </c>
      <c r="H286" s="22">
        <f t="shared" si="51"/>
        <v>0</v>
      </c>
    </row>
    <row r="287" spans="1:8" ht="30.75" customHeight="1">
      <c r="A287" s="35" t="s">
        <v>167</v>
      </c>
      <c r="B287" s="36" t="s">
        <v>8</v>
      </c>
      <c r="C287" s="36" t="s">
        <v>109</v>
      </c>
      <c r="D287" s="36" t="s">
        <v>51</v>
      </c>
      <c r="E287" s="36" t="s">
        <v>17</v>
      </c>
      <c r="F287" s="22">
        <f t="shared" si="51"/>
        <v>269045</v>
      </c>
      <c r="G287" s="22">
        <f t="shared" si="51"/>
        <v>-269045</v>
      </c>
      <c r="H287" s="22">
        <f t="shared" si="51"/>
        <v>0</v>
      </c>
    </row>
    <row r="288" spans="1:8" ht="30.75" customHeight="1">
      <c r="A288" s="33" t="s">
        <v>168</v>
      </c>
      <c r="B288" s="34" t="s">
        <v>8</v>
      </c>
      <c r="C288" s="34" t="s">
        <v>109</v>
      </c>
      <c r="D288" s="34" t="s">
        <v>51</v>
      </c>
      <c r="E288" s="34" t="s">
        <v>18</v>
      </c>
      <c r="F288" s="18">
        <v>269045</v>
      </c>
      <c r="G288" s="18">
        <v>-269045</v>
      </c>
      <c r="H288" s="18">
        <f>F288+G288</f>
        <v>0</v>
      </c>
    </row>
    <row r="289" spans="1:8" ht="42" customHeight="1">
      <c r="A289" s="35" t="s">
        <v>199</v>
      </c>
      <c r="B289" s="36" t="s">
        <v>8</v>
      </c>
      <c r="C289" s="36" t="s">
        <v>109</v>
      </c>
      <c r="D289" s="36" t="s">
        <v>317</v>
      </c>
      <c r="E289" s="36"/>
      <c r="F289" s="22">
        <f aca="true" t="shared" si="52" ref="F289:H290">F290</f>
        <v>500000</v>
      </c>
      <c r="G289" s="22">
        <f t="shared" si="52"/>
        <v>-500000</v>
      </c>
      <c r="H289" s="22">
        <f t="shared" si="52"/>
        <v>0</v>
      </c>
    </row>
    <row r="290" spans="1:8" ht="30.75" customHeight="1">
      <c r="A290" s="35" t="s">
        <v>167</v>
      </c>
      <c r="B290" s="36" t="s">
        <v>8</v>
      </c>
      <c r="C290" s="36" t="s">
        <v>109</v>
      </c>
      <c r="D290" s="36" t="s">
        <v>317</v>
      </c>
      <c r="E290" s="36" t="s">
        <v>17</v>
      </c>
      <c r="F290" s="22">
        <f t="shared" si="52"/>
        <v>500000</v>
      </c>
      <c r="G290" s="22">
        <f t="shared" si="52"/>
        <v>-500000</v>
      </c>
      <c r="H290" s="22">
        <f t="shared" si="52"/>
        <v>0</v>
      </c>
    </row>
    <row r="291" spans="1:8" ht="28.5" customHeight="1">
      <c r="A291" s="33" t="s">
        <v>168</v>
      </c>
      <c r="B291" s="34" t="s">
        <v>8</v>
      </c>
      <c r="C291" s="34" t="s">
        <v>109</v>
      </c>
      <c r="D291" s="34" t="s">
        <v>317</v>
      </c>
      <c r="E291" s="34" t="s">
        <v>18</v>
      </c>
      <c r="F291" s="18">
        <v>500000</v>
      </c>
      <c r="G291" s="18">
        <v>-500000</v>
      </c>
      <c r="H291" s="18">
        <f>F291+G291</f>
        <v>0</v>
      </c>
    </row>
    <row r="292" spans="1:8" ht="12.75">
      <c r="A292" s="24" t="s">
        <v>274</v>
      </c>
      <c r="B292" s="25" t="s">
        <v>8</v>
      </c>
      <c r="C292" s="25" t="s">
        <v>128</v>
      </c>
      <c r="D292" s="25"/>
      <c r="E292" s="25"/>
      <c r="F292" s="22">
        <f>F293+F299+F312</f>
        <v>3449000</v>
      </c>
      <c r="G292" s="22">
        <f>G293+G299+G312</f>
        <v>-58439</v>
      </c>
      <c r="H292" s="22">
        <f>H293+H299+H312</f>
        <v>3390561</v>
      </c>
    </row>
    <row r="293" spans="1:8" ht="12.75">
      <c r="A293" s="24" t="s">
        <v>275</v>
      </c>
      <c r="B293" s="25" t="s">
        <v>8</v>
      </c>
      <c r="C293" s="25" t="s">
        <v>129</v>
      </c>
      <c r="D293" s="25"/>
      <c r="E293" s="25"/>
      <c r="F293" s="22">
        <f>F294</f>
        <v>660000</v>
      </c>
      <c r="G293" s="22">
        <f aca="true" t="shared" si="53" ref="G293:H297">G294</f>
        <v>0</v>
      </c>
      <c r="H293" s="22">
        <f t="shared" si="53"/>
        <v>660000</v>
      </c>
    </row>
    <row r="294" spans="1:8" ht="39.75" customHeight="1">
      <c r="A294" s="24" t="s">
        <v>276</v>
      </c>
      <c r="B294" s="25" t="s">
        <v>8</v>
      </c>
      <c r="C294" s="25" t="s">
        <v>129</v>
      </c>
      <c r="D294" s="25" t="s">
        <v>130</v>
      </c>
      <c r="E294" s="25"/>
      <c r="F294" s="22">
        <f>F295</f>
        <v>660000</v>
      </c>
      <c r="G294" s="22">
        <f t="shared" si="53"/>
        <v>0</v>
      </c>
      <c r="H294" s="22">
        <f t="shared" si="53"/>
        <v>660000</v>
      </c>
    </row>
    <row r="295" spans="1:8" ht="25.5">
      <c r="A295" s="24" t="s">
        <v>277</v>
      </c>
      <c r="B295" s="25" t="s">
        <v>8</v>
      </c>
      <c r="C295" s="25" t="s">
        <v>129</v>
      </c>
      <c r="D295" s="25" t="s">
        <v>131</v>
      </c>
      <c r="E295" s="25"/>
      <c r="F295" s="22">
        <f>F296</f>
        <v>660000</v>
      </c>
      <c r="G295" s="22">
        <f t="shared" si="53"/>
        <v>0</v>
      </c>
      <c r="H295" s="22">
        <f t="shared" si="53"/>
        <v>660000</v>
      </c>
    </row>
    <row r="296" spans="1:8" ht="25.5">
      <c r="A296" s="24" t="s">
        <v>278</v>
      </c>
      <c r="B296" s="25" t="s">
        <v>8</v>
      </c>
      <c r="C296" s="25" t="s">
        <v>129</v>
      </c>
      <c r="D296" s="25" t="s">
        <v>132</v>
      </c>
      <c r="E296" s="25"/>
      <c r="F296" s="22">
        <f>F297</f>
        <v>660000</v>
      </c>
      <c r="G296" s="22">
        <f t="shared" si="53"/>
        <v>0</v>
      </c>
      <c r="H296" s="22">
        <f t="shared" si="53"/>
        <v>660000</v>
      </c>
    </row>
    <row r="297" spans="1:8" ht="22.5" customHeight="1">
      <c r="A297" s="24" t="s">
        <v>279</v>
      </c>
      <c r="B297" s="25" t="s">
        <v>8</v>
      </c>
      <c r="C297" s="25" t="s">
        <v>129</v>
      </c>
      <c r="D297" s="25" t="s">
        <v>132</v>
      </c>
      <c r="E297" s="25" t="s">
        <v>133</v>
      </c>
      <c r="F297" s="22">
        <f>F298</f>
        <v>660000</v>
      </c>
      <c r="G297" s="22">
        <f t="shared" si="53"/>
        <v>0</v>
      </c>
      <c r="H297" s="22">
        <f t="shared" si="53"/>
        <v>660000</v>
      </c>
    </row>
    <row r="298" spans="1:8" ht="25.5">
      <c r="A298" s="26" t="s">
        <v>280</v>
      </c>
      <c r="B298" s="27" t="s">
        <v>8</v>
      </c>
      <c r="C298" s="27" t="s">
        <v>129</v>
      </c>
      <c r="D298" s="27" t="s">
        <v>132</v>
      </c>
      <c r="E298" s="27" t="s">
        <v>134</v>
      </c>
      <c r="F298" s="18">
        <v>660000</v>
      </c>
      <c r="G298" s="18"/>
      <c r="H298" s="18">
        <f>F298+G298</f>
        <v>660000</v>
      </c>
    </row>
    <row r="299" spans="1:8" ht="12.75">
      <c r="A299" s="24" t="s">
        <v>281</v>
      </c>
      <c r="B299" s="25" t="s">
        <v>8</v>
      </c>
      <c r="C299" s="25" t="s">
        <v>135</v>
      </c>
      <c r="D299" s="25"/>
      <c r="E299" s="25"/>
      <c r="F299" s="22">
        <f aca="true" t="shared" si="54" ref="F299:H300">F300</f>
        <v>1400000</v>
      </c>
      <c r="G299" s="22">
        <f t="shared" si="54"/>
        <v>0</v>
      </c>
      <c r="H299" s="22">
        <f t="shared" si="54"/>
        <v>1400000</v>
      </c>
    </row>
    <row r="300" spans="1:8" ht="38.25">
      <c r="A300" s="24" t="s">
        <v>276</v>
      </c>
      <c r="B300" s="25" t="s">
        <v>8</v>
      </c>
      <c r="C300" s="25" t="s">
        <v>135</v>
      </c>
      <c r="D300" s="25" t="s">
        <v>130</v>
      </c>
      <c r="E300" s="25"/>
      <c r="F300" s="22">
        <f t="shared" si="54"/>
        <v>1400000</v>
      </c>
      <c r="G300" s="22">
        <f t="shared" si="54"/>
        <v>0</v>
      </c>
      <c r="H300" s="22">
        <f t="shared" si="54"/>
        <v>1400000</v>
      </c>
    </row>
    <row r="301" spans="1:8" ht="40.5" customHeight="1">
      <c r="A301" s="24" t="s">
        <v>282</v>
      </c>
      <c r="B301" s="25" t="s">
        <v>8</v>
      </c>
      <c r="C301" s="25" t="s">
        <v>135</v>
      </c>
      <c r="D301" s="25" t="s">
        <v>136</v>
      </c>
      <c r="E301" s="25"/>
      <c r="F301" s="22">
        <f>F302+F306+F309</f>
        <v>1400000</v>
      </c>
      <c r="G301" s="22">
        <f>G302+G306+G309</f>
        <v>0</v>
      </c>
      <c r="H301" s="22">
        <f>H302+H306+H309</f>
        <v>1400000</v>
      </c>
    </row>
    <row r="302" spans="1:8" ht="12.75" hidden="1">
      <c r="A302" s="24" t="s">
        <v>283</v>
      </c>
      <c r="B302" s="25" t="s">
        <v>8</v>
      </c>
      <c r="C302" s="25" t="s">
        <v>135</v>
      </c>
      <c r="D302" s="25" t="s">
        <v>137</v>
      </c>
      <c r="E302" s="25"/>
      <c r="F302" s="22">
        <f>F303</f>
        <v>0</v>
      </c>
      <c r="G302" s="22">
        <f>G303</f>
        <v>0</v>
      </c>
      <c r="H302" s="22">
        <f>H303</f>
        <v>0</v>
      </c>
    </row>
    <row r="303" spans="1:8" ht="26.25" customHeight="1" hidden="1">
      <c r="A303" s="24" t="s">
        <v>279</v>
      </c>
      <c r="B303" s="25" t="s">
        <v>8</v>
      </c>
      <c r="C303" s="25" t="s">
        <v>135</v>
      </c>
      <c r="D303" s="25" t="s">
        <v>137</v>
      </c>
      <c r="E303" s="25" t="s">
        <v>133</v>
      </c>
      <c r="F303" s="22">
        <f>F304+F305</f>
        <v>0</v>
      </c>
      <c r="G303" s="22">
        <f>G304+G305</f>
        <v>0</v>
      </c>
      <c r="H303" s="22">
        <f>H304+H305</f>
        <v>0</v>
      </c>
    </row>
    <row r="304" spans="1:8" ht="25.5" hidden="1">
      <c r="A304" s="26" t="s">
        <v>280</v>
      </c>
      <c r="B304" s="27" t="s">
        <v>8</v>
      </c>
      <c r="C304" s="27" t="s">
        <v>135</v>
      </c>
      <c r="D304" s="27" t="s">
        <v>137</v>
      </c>
      <c r="E304" s="27" t="s">
        <v>134</v>
      </c>
      <c r="F304" s="18">
        <v>0</v>
      </c>
      <c r="G304" s="18"/>
      <c r="H304" s="18">
        <f>F304+G304</f>
        <v>0</v>
      </c>
    </row>
    <row r="305" spans="1:8" ht="12.75" hidden="1">
      <c r="A305" s="26" t="s">
        <v>284</v>
      </c>
      <c r="B305" s="27" t="s">
        <v>8</v>
      </c>
      <c r="C305" s="27" t="s">
        <v>135</v>
      </c>
      <c r="D305" s="27" t="s">
        <v>137</v>
      </c>
      <c r="E305" s="27" t="s">
        <v>138</v>
      </c>
      <c r="F305" s="18">
        <v>0</v>
      </c>
      <c r="G305" s="18"/>
      <c r="H305" s="18">
        <f>F305+G305</f>
        <v>0</v>
      </c>
    </row>
    <row r="306" spans="1:8" ht="25.5">
      <c r="A306" s="24" t="s">
        <v>285</v>
      </c>
      <c r="B306" s="25" t="s">
        <v>8</v>
      </c>
      <c r="C306" s="25" t="s">
        <v>135</v>
      </c>
      <c r="D306" s="25" t="s">
        <v>139</v>
      </c>
      <c r="E306" s="25"/>
      <c r="F306" s="22">
        <f aca="true" t="shared" si="55" ref="F306:H307">F307</f>
        <v>400000</v>
      </c>
      <c r="G306" s="22">
        <f t="shared" si="55"/>
        <v>0</v>
      </c>
      <c r="H306" s="22">
        <f t="shared" si="55"/>
        <v>400000</v>
      </c>
    </row>
    <row r="307" spans="1:8" ht="12.75">
      <c r="A307" s="24" t="s">
        <v>169</v>
      </c>
      <c r="B307" s="25" t="s">
        <v>8</v>
      </c>
      <c r="C307" s="25" t="s">
        <v>135</v>
      </c>
      <c r="D307" s="25" t="s">
        <v>139</v>
      </c>
      <c r="E307" s="25" t="s">
        <v>19</v>
      </c>
      <c r="F307" s="22">
        <f t="shared" si="55"/>
        <v>400000</v>
      </c>
      <c r="G307" s="22">
        <f t="shared" si="55"/>
        <v>0</v>
      </c>
      <c r="H307" s="22">
        <f t="shared" si="55"/>
        <v>400000</v>
      </c>
    </row>
    <row r="308" spans="1:8" ht="51">
      <c r="A308" s="26" t="s">
        <v>197</v>
      </c>
      <c r="B308" s="27" t="s">
        <v>8</v>
      </c>
      <c r="C308" s="27" t="s">
        <v>135</v>
      </c>
      <c r="D308" s="27" t="s">
        <v>139</v>
      </c>
      <c r="E308" s="27" t="s">
        <v>49</v>
      </c>
      <c r="F308" s="18">
        <v>400000</v>
      </c>
      <c r="G308" s="18"/>
      <c r="H308" s="18">
        <f>F308+G308</f>
        <v>400000</v>
      </c>
    </row>
    <row r="309" spans="1:8" ht="38.25">
      <c r="A309" s="24" t="s">
        <v>286</v>
      </c>
      <c r="B309" s="25" t="s">
        <v>8</v>
      </c>
      <c r="C309" s="25" t="s">
        <v>135</v>
      </c>
      <c r="D309" s="25" t="s">
        <v>140</v>
      </c>
      <c r="E309" s="25"/>
      <c r="F309" s="22">
        <f aca="true" t="shared" si="56" ref="F309:H310">F310</f>
        <v>1000000</v>
      </c>
      <c r="G309" s="22">
        <f t="shared" si="56"/>
        <v>0</v>
      </c>
      <c r="H309" s="22">
        <f t="shared" si="56"/>
        <v>1000000</v>
      </c>
    </row>
    <row r="310" spans="1:8" ht="12.75">
      <c r="A310" s="24" t="s">
        <v>222</v>
      </c>
      <c r="B310" s="25" t="s">
        <v>8</v>
      </c>
      <c r="C310" s="25" t="s">
        <v>135</v>
      </c>
      <c r="D310" s="25" t="s">
        <v>140</v>
      </c>
      <c r="E310" s="25" t="s">
        <v>74</v>
      </c>
      <c r="F310" s="22">
        <f t="shared" si="56"/>
        <v>1000000</v>
      </c>
      <c r="G310" s="22">
        <f t="shared" si="56"/>
        <v>0</v>
      </c>
      <c r="H310" s="22">
        <f t="shared" si="56"/>
        <v>1000000</v>
      </c>
    </row>
    <row r="311" spans="1:8" ht="12.75">
      <c r="A311" s="26" t="s">
        <v>223</v>
      </c>
      <c r="B311" s="27" t="s">
        <v>8</v>
      </c>
      <c r="C311" s="27" t="s">
        <v>135</v>
      </c>
      <c r="D311" s="27" t="s">
        <v>140</v>
      </c>
      <c r="E311" s="27" t="s">
        <v>75</v>
      </c>
      <c r="F311" s="18">
        <v>1000000</v>
      </c>
      <c r="G311" s="18"/>
      <c r="H311" s="18">
        <f>F311+G311</f>
        <v>1000000</v>
      </c>
    </row>
    <row r="312" spans="1:8" ht="12.75">
      <c r="A312" s="24" t="s">
        <v>287</v>
      </c>
      <c r="B312" s="25" t="s">
        <v>8</v>
      </c>
      <c r="C312" s="25" t="s">
        <v>141</v>
      </c>
      <c r="D312" s="25"/>
      <c r="E312" s="25"/>
      <c r="F312" s="22">
        <f>F313</f>
        <v>1389000</v>
      </c>
      <c r="G312" s="22">
        <f>G313</f>
        <v>-58439</v>
      </c>
      <c r="H312" s="22">
        <f>H313</f>
        <v>1330561</v>
      </c>
    </row>
    <row r="313" spans="1:8" ht="39.75" customHeight="1">
      <c r="A313" s="24" t="s">
        <v>276</v>
      </c>
      <c r="B313" s="25" t="s">
        <v>8</v>
      </c>
      <c r="C313" s="25" t="s">
        <v>141</v>
      </c>
      <c r="D313" s="25" t="s">
        <v>130</v>
      </c>
      <c r="E313" s="25"/>
      <c r="F313" s="22">
        <f>F314+F324</f>
        <v>1389000</v>
      </c>
      <c r="G313" s="22">
        <f>G314+G324</f>
        <v>-58439</v>
      </c>
      <c r="H313" s="22">
        <f>H314+H324</f>
        <v>1330561</v>
      </c>
    </row>
    <row r="314" spans="1:8" ht="38.25" customHeight="1">
      <c r="A314" s="24" t="s">
        <v>282</v>
      </c>
      <c r="B314" s="25" t="s">
        <v>8</v>
      </c>
      <c r="C314" s="25" t="s">
        <v>141</v>
      </c>
      <c r="D314" s="25" t="s">
        <v>136</v>
      </c>
      <c r="E314" s="25"/>
      <c r="F314" s="22">
        <f>F315+F320</f>
        <v>1065000</v>
      </c>
      <c r="G314" s="22">
        <f>G315+G320</f>
        <v>-58439</v>
      </c>
      <c r="H314" s="22">
        <f>H315+H320</f>
        <v>1006561</v>
      </c>
    </row>
    <row r="315" spans="1:8" ht="12.75">
      <c r="A315" s="24" t="s">
        <v>283</v>
      </c>
      <c r="B315" s="25" t="s">
        <v>8</v>
      </c>
      <c r="C315" s="25" t="s">
        <v>141</v>
      </c>
      <c r="D315" s="25" t="s">
        <v>137</v>
      </c>
      <c r="E315" s="25"/>
      <c r="F315" s="22">
        <f>F316+F318</f>
        <v>565000</v>
      </c>
      <c r="G315" s="22">
        <f>G316+G318</f>
        <v>0</v>
      </c>
      <c r="H315" s="22">
        <f>H316+H318</f>
        <v>565000</v>
      </c>
    </row>
    <row r="316" spans="1:8" ht="25.5">
      <c r="A316" s="35" t="s">
        <v>279</v>
      </c>
      <c r="B316" s="36" t="s">
        <v>8</v>
      </c>
      <c r="C316" s="36" t="s">
        <v>141</v>
      </c>
      <c r="D316" s="36" t="s">
        <v>137</v>
      </c>
      <c r="E316" s="36" t="s">
        <v>133</v>
      </c>
      <c r="F316" s="22">
        <f>F317</f>
        <v>100000</v>
      </c>
      <c r="G316" s="22">
        <f>G317</f>
        <v>0</v>
      </c>
      <c r="H316" s="22">
        <f>H317</f>
        <v>100000</v>
      </c>
    </row>
    <row r="317" spans="1:8" ht="28.5" customHeight="1">
      <c r="A317" s="33" t="s">
        <v>323</v>
      </c>
      <c r="B317" s="34" t="s">
        <v>8</v>
      </c>
      <c r="C317" s="34" t="s">
        <v>141</v>
      </c>
      <c r="D317" s="34" t="s">
        <v>137</v>
      </c>
      <c r="E317" s="34" t="s">
        <v>322</v>
      </c>
      <c r="F317" s="28">
        <v>100000</v>
      </c>
      <c r="G317" s="28"/>
      <c r="H317" s="18">
        <f>F317+G317</f>
        <v>100000</v>
      </c>
    </row>
    <row r="318" spans="1:8" ht="39.75" customHeight="1">
      <c r="A318" s="24" t="s">
        <v>184</v>
      </c>
      <c r="B318" s="25" t="s">
        <v>8</v>
      </c>
      <c r="C318" s="25" t="s">
        <v>141</v>
      </c>
      <c r="D318" s="25" t="s">
        <v>137</v>
      </c>
      <c r="E318" s="25" t="s">
        <v>36</v>
      </c>
      <c r="F318" s="22">
        <f>F319</f>
        <v>465000</v>
      </c>
      <c r="G318" s="22">
        <f>G319</f>
        <v>0</v>
      </c>
      <c r="H318" s="22">
        <f>H319</f>
        <v>465000</v>
      </c>
    </row>
    <row r="319" spans="1:8" ht="38.25">
      <c r="A319" s="26" t="s">
        <v>185</v>
      </c>
      <c r="B319" s="27" t="s">
        <v>8</v>
      </c>
      <c r="C319" s="27" t="s">
        <v>141</v>
      </c>
      <c r="D319" s="27" t="s">
        <v>137</v>
      </c>
      <c r="E319" s="27" t="s">
        <v>37</v>
      </c>
      <c r="F319" s="18">
        <v>465000</v>
      </c>
      <c r="G319" s="18"/>
      <c r="H319" s="18">
        <f>F319+G319</f>
        <v>465000</v>
      </c>
    </row>
    <row r="320" spans="1:8" ht="79.5" customHeight="1">
      <c r="A320" s="24" t="s">
        <v>288</v>
      </c>
      <c r="B320" s="25" t="s">
        <v>8</v>
      </c>
      <c r="C320" s="25" t="s">
        <v>141</v>
      </c>
      <c r="D320" s="25" t="s">
        <v>142</v>
      </c>
      <c r="E320" s="25"/>
      <c r="F320" s="22">
        <f>F321</f>
        <v>500000</v>
      </c>
      <c r="G320" s="22">
        <f>G321</f>
        <v>-58439</v>
      </c>
      <c r="H320" s="22">
        <f>H321</f>
        <v>441561</v>
      </c>
    </row>
    <row r="321" spans="1:8" ht="29.25" customHeight="1">
      <c r="A321" s="24" t="s">
        <v>279</v>
      </c>
      <c r="B321" s="25" t="s">
        <v>8</v>
      </c>
      <c r="C321" s="25" t="s">
        <v>141</v>
      </c>
      <c r="D321" s="25" t="s">
        <v>142</v>
      </c>
      <c r="E321" s="25" t="s">
        <v>133</v>
      </c>
      <c r="F321" s="22">
        <f>F322+F323</f>
        <v>500000</v>
      </c>
      <c r="G321" s="22">
        <f>G322+G323</f>
        <v>-58439</v>
      </c>
      <c r="H321" s="22">
        <f>H322+H323</f>
        <v>441561</v>
      </c>
    </row>
    <row r="322" spans="1:8" ht="27" customHeight="1">
      <c r="A322" s="26" t="s">
        <v>323</v>
      </c>
      <c r="B322" s="27" t="s">
        <v>8</v>
      </c>
      <c r="C322" s="27" t="s">
        <v>141</v>
      </c>
      <c r="D322" s="27" t="s">
        <v>142</v>
      </c>
      <c r="E322" s="30" t="s">
        <v>322</v>
      </c>
      <c r="F322" s="28">
        <v>500000</v>
      </c>
      <c r="G322" s="28">
        <v>-58439</v>
      </c>
      <c r="H322" s="18">
        <f>F322+G322</f>
        <v>441561</v>
      </c>
    </row>
    <row r="323" spans="1:8" ht="12.75" hidden="1">
      <c r="A323" s="26" t="s">
        <v>284</v>
      </c>
      <c r="B323" s="27" t="s">
        <v>8</v>
      </c>
      <c r="C323" s="27" t="s">
        <v>141</v>
      </c>
      <c r="D323" s="27" t="s">
        <v>142</v>
      </c>
      <c r="E323" s="27" t="s">
        <v>138</v>
      </c>
      <c r="F323" s="18">
        <v>0</v>
      </c>
      <c r="G323" s="18"/>
      <c r="H323" s="18">
        <f>F323+G323</f>
        <v>0</v>
      </c>
    </row>
    <row r="324" spans="1:8" ht="25.5">
      <c r="A324" s="35" t="s">
        <v>277</v>
      </c>
      <c r="B324" s="36" t="s">
        <v>8</v>
      </c>
      <c r="C324" s="36" t="s">
        <v>141</v>
      </c>
      <c r="D324" s="36" t="s">
        <v>131</v>
      </c>
      <c r="E324" s="36"/>
      <c r="F324" s="22">
        <f>F325</f>
        <v>324000</v>
      </c>
      <c r="G324" s="22">
        <f aca="true" t="shared" si="57" ref="G324:H326">G325</f>
        <v>0</v>
      </c>
      <c r="H324" s="22">
        <f t="shared" si="57"/>
        <v>324000</v>
      </c>
    </row>
    <row r="325" spans="1:8" ht="39.75" customHeight="1">
      <c r="A325" s="35" t="s">
        <v>320</v>
      </c>
      <c r="B325" s="36" t="s">
        <v>8</v>
      </c>
      <c r="C325" s="36" t="s">
        <v>141</v>
      </c>
      <c r="D325" s="36" t="s">
        <v>318</v>
      </c>
      <c r="E325" s="36"/>
      <c r="F325" s="22">
        <f>F326</f>
        <v>324000</v>
      </c>
      <c r="G325" s="22">
        <f t="shared" si="57"/>
        <v>0</v>
      </c>
      <c r="H325" s="22">
        <f t="shared" si="57"/>
        <v>324000</v>
      </c>
    </row>
    <row r="326" spans="1:8" ht="25.5">
      <c r="A326" s="35" t="s">
        <v>279</v>
      </c>
      <c r="B326" s="36" t="s">
        <v>8</v>
      </c>
      <c r="C326" s="36" t="s">
        <v>141</v>
      </c>
      <c r="D326" s="36" t="s">
        <v>318</v>
      </c>
      <c r="E326" s="36" t="s">
        <v>133</v>
      </c>
      <c r="F326" s="22">
        <f>F327</f>
        <v>324000</v>
      </c>
      <c r="G326" s="22">
        <f t="shared" si="57"/>
        <v>0</v>
      </c>
      <c r="H326" s="22">
        <f t="shared" si="57"/>
        <v>324000</v>
      </c>
    </row>
    <row r="327" spans="1:8" ht="25.5">
      <c r="A327" s="33" t="s">
        <v>321</v>
      </c>
      <c r="B327" s="34" t="s">
        <v>8</v>
      </c>
      <c r="C327" s="34" t="s">
        <v>141</v>
      </c>
      <c r="D327" s="34" t="s">
        <v>318</v>
      </c>
      <c r="E327" s="34" t="s">
        <v>319</v>
      </c>
      <c r="F327" s="18">
        <v>324000</v>
      </c>
      <c r="G327" s="18"/>
      <c r="H327" s="18">
        <f>F327+G327</f>
        <v>324000</v>
      </c>
    </row>
    <row r="328" spans="1:8" ht="12.75">
      <c r="A328" s="24" t="s">
        <v>289</v>
      </c>
      <c r="B328" s="25" t="s">
        <v>8</v>
      </c>
      <c r="C328" s="25" t="s">
        <v>143</v>
      </c>
      <c r="D328" s="25"/>
      <c r="E328" s="25"/>
      <c r="F328" s="22">
        <f>F329</f>
        <v>19926000</v>
      </c>
      <c r="G328" s="22">
        <f aca="true" t="shared" si="58" ref="G328:H330">G329</f>
        <v>200000</v>
      </c>
      <c r="H328" s="22">
        <f t="shared" si="58"/>
        <v>20126000</v>
      </c>
    </row>
    <row r="329" spans="1:8" ht="12.75">
      <c r="A329" s="24" t="s">
        <v>290</v>
      </c>
      <c r="B329" s="25" t="s">
        <v>8</v>
      </c>
      <c r="C329" s="25" t="s">
        <v>144</v>
      </c>
      <c r="D329" s="25"/>
      <c r="E329" s="25"/>
      <c r="F329" s="22">
        <f>F330</f>
        <v>19926000</v>
      </c>
      <c r="G329" s="22">
        <f t="shared" si="58"/>
        <v>200000</v>
      </c>
      <c r="H329" s="22">
        <f t="shared" si="58"/>
        <v>20126000</v>
      </c>
    </row>
    <row r="330" spans="1:8" ht="38.25">
      <c r="A330" s="24" t="s">
        <v>291</v>
      </c>
      <c r="B330" s="25" t="s">
        <v>8</v>
      </c>
      <c r="C330" s="25" t="s">
        <v>144</v>
      </c>
      <c r="D330" s="25" t="s">
        <v>145</v>
      </c>
      <c r="E330" s="25"/>
      <c r="F330" s="22">
        <f>F331</f>
        <v>19926000</v>
      </c>
      <c r="G330" s="22">
        <f t="shared" si="58"/>
        <v>200000</v>
      </c>
      <c r="H330" s="22">
        <f t="shared" si="58"/>
        <v>20126000</v>
      </c>
    </row>
    <row r="331" spans="1:8" ht="25.5">
      <c r="A331" s="24" t="s">
        <v>292</v>
      </c>
      <c r="B331" s="25" t="s">
        <v>8</v>
      </c>
      <c r="C331" s="25" t="s">
        <v>144</v>
      </c>
      <c r="D331" s="25" t="s">
        <v>146</v>
      </c>
      <c r="E331" s="25"/>
      <c r="F331" s="22">
        <f>F332+F335</f>
        <v>19926000</v>
      </c>
      <c r="G331" s="22">
        <f>G332+G335</f>
        <v>200000</v>
      </c>
      <c r="H331" s="22">
        <f>H332+H335</f>
        <v>20126000</v>
      </c>
    </row>
    <row r="332" spans="1:8" ht="25.5">
      <c r="A332" s="24" t="s">
        <v>261</v>
      </c>
      <c r="B332" s="25" t="s">
        <v>8</v>
      </c>
      <c r="C332" s="25" t="s">
        <v>144</v>
      </c>
      <c r="D332" s="25" t="s">
        <v>147</v>
      </c>
      <c r="E332" s="25"/>
      <c r="F332" s="22">
        <f aca="true" t="shared" si="59" ref="F332:H333">F333</f>
        <v>4526000</v>
      </c>
      <c r="G332" s="22">
        <f t="shared" si="59"/>
        <v>0</v>
      </c>
      <c r="H332" s="22">
        <f t="shared" si="59"/>
        <v>4526000</v>
      </c>
    </row>
    <row r="333" spans="1:8" ht="39" customHeight="1">
      <c r="A333" s="24" t="s">
        <v>184</v>
      </c>
      <c r="B333" s="25" t="s">
        <v>8</v>
      </c>
      <c r="C333" s="25" t="s">
        <v>144</v>
      </c>
      <c r="D333" s="25" t="s">
        <v>147</v>
      </c>
      <c r="E333" s="25" t="s">
        <v>36</v>
      </c>
      <c r="F333" s="22">
        <f t="shared" si="59"/>
        <v>4526000</v>
      </c>
      <c r="G333" s="22">
        <f t="shared" si="59"/>
        <v>0</v>
      </c>
      <c r="H333" s="22">
        <f t="shared" si="59"/>
        <v>4526000</v>
      </c>
    </row>
    <row r="334" spans="1:8" ht="12.75">
      <c r="A334" s="26" t="s">
        <v>262</v>
      </c>
      <c r="B334" s="27" t="s">
        <v>8</v>
      </c>
      <c r="C334" s="27" t="s">
        <v>144</v>
      </c>
      <c r="D334" s="27" t="s">
        <v>147</v>
      </c>
      <c r="E334" s="27" t="s">
        <v>114</v>
      </c>
      <c r="F334" s="18">
        <v>4526000</v>
      </c>
      <c r="G334" s="18"/>
      <c r="H334" s="18">
        <f>F334+G334</f>
        <v>4526000</v>
      </c>
    </row>
    <row r="335" spans="1:8" ht="25.5">
      <c r="A335" s="24" t="s">
        <v>293</v>
      </c>
      <c r="B335" s="25" t="s">
        <v>8</v>
      </c>
      <c r="C335" s="25" t="s">
        <v>144</v>
      </c>
      <c r="D335" s="25" t="s">
        <v>148</v>
      </c>
      <c r="E335" s="25"/>
      <c r="F335" s="22">
        <f aca="true" t="shared" si="60" ref="F335:H336">F336</f>
        <v>15400000</v>
      </c>
      <c r="G335" s="22">
        <f t="shared" si="60"/>
        <v>200000</v>
      </c>
      <c r="H335" s="22">
        <f t="shared" si="60"/>
        <v>15600000</v>
      </c>
    </row>
    <row r="336" spans="1:8" ht="12.75">
      <c r="A336" s="24" t="s">
        <v>169</v>
      </c>
      <c r="B336" s="25" t="s">
        <v>8</v>
      </c>
      <c r="C336" s="25" t="s">
        <v>144</v>
      </c>
      <c r="D336" s="25" t="s">
        <v>148</v>
      </c>
      <c r="E336" s="25" t="s">
        <v>19</v>
      </c>
      <c r="F336" s="22">
        <f t="shared" si="60"/>
        <v>15400000</v>
      </c>
      <c r="G336" s="22">
        <f t="shared" si="60"/>
        <v>200000</v>
      </c>
      <c r="H336" s="22">
        <f t="shared" si="60"/>
        <v>15600000</v>
      </c>
    </row>
    <row r="337" spans="1:8" ht="51">
      <c r="A337" s="26" t="s">
        <v>197</v>
      </c>
      <c r="B337" s="27" t="s">
        <v>8</v>
      </c>
      <c r="C337" s="27" t="s">
        <v>144</v>
      </c>
      <c r="D337" s="27" t="s">
        <v>148</v>
      </c>
      <c r="E337" s="27" t="s">
        <v>49</v>
      </c>
      <c r="F337" s="18">
        <v>15400000</v>
      </c>
      <c r="G337" s="18">
        <v>200000</v>
      </c>
      <c r="H337" s="18">
        <f>F337+G337</f>
        <v>15600000</v>
      </c>
    </row>
    <row r="338" spans="1:8" ht="12.75">
      <c r="A338" s="24" t="s">
        <v>294</v>
      </c>
      <c r="B338" s="25" t="s">
        <v>8</v>
      </c>
      <c r="C338" s="25" t="s">
        <v>149</v>
      </c>
      <c r="D338" s="25"/>
      <c r="E338" s="25"/>
      <c r="F338" s="22">
        <f aca="true" t="shared" si="61" ref="F338:H343">F339</f>
        <v>4120000</v>
      </c>
      <c r="G338" s="22">
        <f t="shared" si="61"/>
        <v>0</v>
      </c>
      <c r="H338" s="22">
        <f t="shared" si="61"/>
        <v>4120000</v>
      </c>
    </row>
    <row r="339" spans="1:8" ht="12.75">
      <c r="A339" s="24" t="s">
        <v>295</v>
      </c>
      <c r="B339" s="25" t="s">
        <v>8</v>
      </c>
      <c r="C339" s="25" t="s">
        <v>150</v>
      </c>
      <c r="D339" s="25"/>
      <c r="E339" s="25"/>
      <c r="F339" s="22">
        <f t="shared" si="61"/>
        <v>4120000</v>
      </c>
      <c r="G339" s="22">
        <f t="shared" si="61"/>
        <v>0</v>
      </c>
      <c r="H339" s="22">
        <f t="shared" si="61"/>
        <v>4120000</v>
      </c>
    </row>
    <row r="340" spans="1:8" ht="63.75">
      <c r="A340" s="24" t="s">
        <v>161</v>
      </c>
      <c r="B340" s="25" t="s">
        <v>8</v>
      </c>
      <c r="C340" s="25" t="s">
        <v>150</v>
      </c>
      <c r="D340" s="25" t="s">
        <v>11</v>
      </c>
      <c r="E340" s="25"/>
      <c r="F340" s="22">
        <f t="shared" si="61"/>
        <v>4120000</v>
      </c>
      <c r="G340" s="22">
        <f t="shared" si="61"/>
        <v>0</v>
      </c>
      <c r="H340" s="22">
        <f t="shared" si="61"/>
        <v>4120000</v>
      </c>
    </row>
    <row r="341" spans="1:8" ht="25.5">
      <c r="A341" s="24" t="s">
        <v>296</v>
      </c>
      <c r="B341" s="25" t="s">
        <v>8</v>
      </c>
      <c r="C341" s="25" t="s">
        <v>150</v>
      </c>
      <c r="D341" s="25" t="s">
        <v>151</v>
      </c>
      <c r="E341" s="25"/>
      <c r="F341" s="22">
        <f t="shared" si="61"/>
        <v>4120000</v>
      </c>
      <c r="G341" s="22">
        <f t="shared" si="61"/>
        <v>0</v>
      </c>
      <c r="H341" s="22">
        <f t="shared" si="61"/>
        <v>4120000</v>
      </c>
    </row>
    <row r="342" spans="1:8" ht="25.5">
      <c r="A342" s="24" t="s">
        <v>297</v>
      </c>
      <c r="B342" s="25" t="s">
        <v>8</v>
      </c>
      <c r="C342" s="25" t="s">
        <v>150</v>
      </c>
      <c r="D342" s="25" t="s">
        <v>152</v>
      </c>
      <c r="E342" s="25"/>
      <c r="F342" s="22">
        <f t="shared" si="61"/>
        <v>4120000</v>
      </c>
      <c r="G342" s="22">
        <f t="shared" si="61"/>
        <v>0</v>
      </c>
      <c r="H342" s="22">
        <f t="shared" si="61"/>
        <v>4120000</v>
      </c>
    </row>
    <row r="343" spans="1:8" ht="12.75">
      <c r="A343" s="24" t="s">
        <v>169</v>
      </c>
      <c r="B343" s="25" t="s">
        <v>8</v>
      </c>
      <c r="C343" s="25" t="s">
        <v>150</v>
      </c>
      <c r="D343" s="25" t="s">
        <v>152</v>
      </c>
      <c r="E343" s="25" t="s">
        <v>19</v>
      </c>
      <c r="F343" s="22">
        <f t="shared" si="61"/>
        <v>4120000</v>
      </c>
      <c r="G343" s="22">
        <f t="shared" si="61"/>
        <v>0</v>
      </c>
      <c r="H343" s="22">
        <f t="shared" si="61"/>
        <v>4120000</v>
      </c>
    </row>
    <row r="344" spans="1:8" ht="51">
      <c r="A344" s="26" t="s">
        <v>197</v>
      </c>
      <c r="B344" s="27" t="s">
        <v>8</v>
      </c>
      <c r="C344" s="27" t="s">
        <v>150</v>
      </c>
      <c r="D344" s="27" t="s">
        <v>152</v>
      </c>
      <c r="E344" s="27" t="s">
        <v>49</v>
      </c>
      <c r="F344" s="18">
        <v>4120000</v>
      </c>
      <c r="G344" s="18"/>
      <c r="H344" s="18">
        <f>F344+G344</f>
        <v>4120000</v>
      </c>
    </row>
    <row r="345" spans="1:8" ht="25.5">
      <c r="A345" s="24" t="s">
        <v>298</v>
      </c>
      <c r="B345" s="25" t="s">
        <v>8</v>
      </c>
      <c r="C345" s="25" t="s">
        <v>153</v>
      </c>
      <c r="D345" s="25"/>
      <c r="E345" s="25"/>
      <c r="F345" s="22">
        <f aca="true" t="shared" si="62" ref="F345:H350">F346</f>
        <v>100000</v>
      </c>
      <c r="G345" s="22">
        <f t="shared" si="62"/>
        <v>0</v>
      </c>
      <c r="H345" s="22">
        <f t="shared" si="62"/>
        <v>100000</v>
      </c>
    </row>
    <row r="346" spans="1:8" ht="25.5">
      <c r="A346" s="24" t="s">
        <v>299</v>
      </c>
      <c r="B346" s="25" t="s">
        <v>8</v>
      </c>
      <c r="C346" s="25" t="s">
        <v>154</v>
      </c>
      <c r="D346" s="25"/>
      <c r="E346" s="25"/>
      <c r="F346" s="22">
        <f t="shared" si="62"/>
        <v>100000</v>
      </c>
      <c r="G346" s="22">
        <f t="shared" si="62"/>
        <v>0</v>
      </c>
      <c r="H346" s="22">
        <f t="shared" si="62"/>
        <v>100000</v>
      </c>
    </row>
    <row r="347" spans="1:8" ht="51">
      <c r="A347" s="24" t="s">
        <v>300</v>
      </c>
      <c r="B347" s="25" t="s">
        <v>8</v>
      </c>
      <c r="C347" s="25" t="s">
        <v>154</v>
      </c>
      <c r="D347" s="25" t="s">
        <v>155</v>
      </c>
      <c r="E347" s="25"/>
      <c r="F347" s="22">
        <f t="shared" si="62"/>
        <v>100000</v>
      </c>
      <c r="G347" s="22">
        <f t="shared" si="62"/>
        <v>0</v>
      </c>
      <c r="H347" s="22">
        <f t="shared" si="62"/>
        <v>100000</v>
      </c>
    </row>
    <row r="348" spans="1:8" ht="38.25">
      <c r="A348" s="24" t="s">
        <v>301</v>
      </c>
      <c r="B348" s="25" t="s">
        <v>8</v>
      </c>
      <c r="C348" s="25" t="s">
        <v>154</v>
      </c>
      <c r="D348" s="25" t="s">
        <v>156</v>
      </c>
      <c r="E348" s="25"/>
      <c r="F348" s="22">
        <f t="shared" si="62"/>
        <v>100000</v>
      </c>
      <c r="G348" s="22">
        <f t="shared" si="62"/>
        <v>0</v>
      </c>
      <c r="H348" s="22">
        <f t="shared" si="62"/>
        <v>100000</v>
      </c>
    </row>
    <row r="349" spans="1:8" ht="38.25">
      <c r="A349" s="24" t="s">
        <v>302</v>
      </c>
      <c r="B349" s="25" t="s">
        <v>8</v>
      </c>
      <c r="C349" s="25" t="s">
        <v>154</v>
      </c>
      <c r="D349" s="25" t="s">
        <v>157</v>
      </c>
      <c r="E349" s="25"/>
      <c r="F349" s="22">
        <f t="shared" si="62"/>
        <v>100000</v>
      </c>
      <c r="G349" s="22">
        <f t="shared" si="62"/>
        <v>0</v>
      </c>
      <c r="H349" s="22">
        <f t="shared" si="62"/>
        <v>100000</v>
      </c>
    </row>
    <row r="350" spans="1:8" ht="25.5">
      <c r="A350" s="24" t="s">
        <v>303</v>
      </c>
      <c r="B350" s="25" t="s">
        <v>8</v>
      </c>
      <c r="C350" s="25" t="s">
        <v>154</v>
      </c>
      <c r="D350" s="25" t="s">
        <v>157</v>
      </c>
      <c r="E350" s="25" t="s">
        <v>158</v>
      </c>
      <c r="F350" s="22">
        <f t="shared" si="62"/>
        <v>100000</v>
      </c>
      <c r="G350" s="22">
        <f t="shared" si="62"/>
        <v>0</v>
      </c>
      <c r="H350" s="22">
        <f t="shared" si="62"/>
        <v>100000</v>
      </c>
    </row>
    <row r="351" spans="1:8" ht="12.75">
      <c r="A351" s="26" t="s">
        <v>304</v>
      </c>
      <c r="B351" s="27" t="s">
        <v>8</v>
      </c>
      <c r="C351" s="27" t="s">
        <v>154</v>
      </c>
      <c r="D351" s="27" t="s">
        <v>157</v>
      </c>
      <c r="E351" s="27" t="s">
        <v>159</v>
      </c>
      <c r="F351" s="18">
        <v>100000</v>
      </c>
      <c r="G351" s="18"/>
      <c r="H351" s="18">
        <f>F351+G351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2 E94 E322:E323 C312 C12 B13:B14 C32 B29:C29 B28 B31 B33 C16:C17 C20 B130 B281:C281 E260 E336:E337" numberStoredAsText="1"/>
    <ignoredError sqref="H102 H28 H26 H24 H225 H235 H259 H265 H270 H167 H15 H184 H317 H319 H110 G191:H191 H88 H91 H212 H263 H280 H285 H301 H308 H311 H214 G228:H228 H337 H334 H3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2019-03-20T05:17:32Z</cp:lastPrinted>
  <dcterms:created xsi:type="dcterms:W3CDTF">2014-12-18T05:56:01Z</dcterms:created>
  <dcterms:modified xsi:type="dcterms:W3CDTF">2019-05-31T09:18:13Z</dcterms:modified>
  <cp:category/>
  <cp:version/>
  <cp:contentType/>
  <cp:contentStatus/>
</cp:coreProperties>
</file>