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6275" windowHeight="12330" firstSheet="1" activeTab="1"/>
  </bookViews>
  <sheets>
    <sheet name="Лист1" sheetId="1" state="hidden" r:id="rId1"/>
    <sheet name="Лист2" sheetId="2" r:id="rId2"/>
    <sheet name="Лист3" sheetId="3" state="hidden" r:id="rId3"/>
  </sheets>
  <calcPr calcId="125725"/>
</workbook>
</file>

<file path=xl/calcChain.xml><?xml version="1.0" encoding="utf-8"?>
<calcChain xmlns="http://schemas.openxmlformats.org/spreadsheetml/2006/main">
  <c r="E12" i="2"/>
  <c r="E11"/>
  <c r="E10"/>
  <c r="C9" i="1"/>
  <c r="C15" s="1"/>
  <c r="F15" s="1"/>
  <c r="D15"/>
  <c r="E14"/>
  <c r="E13"/>
  <c r="E12"/>
  <c r="E11"/>
  <c r="E10"/>
  <c r="E9" i="2"/>
  <c r="D29"/>
  <c r="J9"/>
  <c r="J8" s="1"/>
  <c r="I9"/>
  <c r="I8" s="1"/>
  <c r="H9"/>
  <c r="H8" s="1"/>
  <c r="G9"/>
  <c r="G8" s="1"/>
  <c r="F9"/>
  <c r="F8" s="1"/>
  <c r="D12"/>
  <c r="D28"/>
  <c r="D27"/>
  <c r="D26"/>
  <c r="D25"/>
  <c r="D24"/>
  <c r="D23"/>
  <c r="D22"/>
  <c r="D21"/>
  <c r="D20"/>
  <c r="D19"/>
  <c r="D18"/>
  <c r="D17"/>
  <c r="D16"/>
  <c r="D15"/>
  <c r="D14"/>
  <c r="D13"/>
  <c r="D11"/>
  <c r="D10"/>
  <c r="D9" l="1"/>
  <c r="E8"/>
  <c r="E9" i="1"/>
  <c r="E15" s="1"/>
  <c r="F5"/>
  <c r="H4"/>
  <c r="D4"/>
  <c r="D5"/>
  <c r="E4"/>
  <c r="E5"/>
  <c r="G4"/>
  <c r="G5"/>
  <c r="C4"/>
  <c r="D8" i="2"/>
  <c r="C5" i="1" l="1"/>
  <c r="F4"/>
  <c r="B4" s="1"/>
  <c r="H5"/>
  <c r="B5" l="1"/>
</calcChain>
</file>

<file path=xl/sharedStrings.xml><?xml version="1.0" encoding="utf-8"?>
<sst xmlns="http://schemas.openxmlformats.org/spreadsheetml/2006/main" count="57" uniqueCount="33">
  <si>
    <t>Объем финансирования</t>
  </si>
  <si>
    <t>Всего</t>
  </si>
  <si>
    <t>местный бюджет</t>
  </si>
  <si>
    <t>областной бюджет</t>
  </si>
  <si>
    <t>всего</t>
  </si>
  <si>
    <t xml:space="preserve">Перечень основных мероприятий </t>
  </si>
  <si>
    <t>источники</t>
  </si>
  <si>
    <t xml:space="preserve">итого </t>
  </si>
  <si>
    <t xml:space="preserve">Капитальный ремонт участка сети водопровода Д-150мм по ул. Ивановская от д.№29 до д.№34 в г. Малоярославец Калужской области </t>
  </si>
  <si>
    <t xml:space="preserve">Капитальный ремонт участка сети водопровода Д-150мм  (от ул. Загородная 9Б до ул. 2-я Заречная в мкр. Маклино) </t>
  </si>
  <si>
    <t>Переоценка запасов по Чуркинскому участку Малоярославецкого месторождения</t>
  </si>
  <si>
    <t>Разработка проектно-изыскательской документации на строительство наружных сетей канализации мкр. Заря</t>
  </si>
  <si>
    <t>Капитальный ремонт канализационных насосных станций перекачки сточных вод</t>
  </si>
  <si>
    <t>Модернизация инструментального контроля качества питьевой и сточной воды</t>
  </si>
  <si>
    <t>Капитальный водовода Д-400мм под автомобильной дорогой А-130</t>
  </si>
  <si>
    <t>Капитальный ремонт водовода Д-400мм под автомобильной дорогой (Калужское шоссе)</t>
  </si>
  <si>
    <t>Капитальный ремонт здания фильтров станции обезжелезивания воды</t>
  </si>
  <si>
    <t xml:space="preserve">Реконструкция КНС по ул. Рождественская </t>
  </si>
  <si>
    <t>Реконструкция КНС  по пер. Калинина (ХПП)</t>
  </si>
  <si>
    <t>Реконструкция КНС  по ул. Парковая ( Чуриково)</t>
  </si>
  <si>
    <t>Капитальный ремонт водовода Д-300мм от ул. Коммунальная до  ул. Мирная (участок 1-3) протяженностью 495м.</t>
  </si>
  <si>
    <t>Капитальный ремонт водовода Д-300мм от ул. Коммунальная до  ул. Мирная ( участок  3- 7) протяженностью 565м.</t>
  </si>
  <si>
    <t>Модернизация системы управления насосами на станции 2-го подъема</t>
  </si>
  <si>
    <t>Капитальный ремонт запорной арматуры на распределительной сети</t>
  </si>
  <si>
    <t>Капитальный ремонт водовода Д-300мм от ул. Коммунальная до  ул. Мирная (участок 7 -11 ) протяженностью 455м</t>
  </si>
  <si>
    <t xml:space="preserve"> местный бюджет</t>
  </si>
  <si>
    <t>Капитальный ремонт запорной арматуры на водопроводной сети</t>
  </si>
  <si>
    <t>Приобретение канализационной насосной станции (КНС)</t>
  </si>
  <si>
    <t>итого</t>
  </si>
  <si>
    <t>Приложение №1</t>
  </si>
  <si>
    <t>к постановлению администрации</t>
  </si>
  <si>
    <t>МО ГП "Город Малоярославец"</t>
  </si>
  <si>
    <t>от       16.06.2020                      №528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</si>
</sst>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0" fillId="0" borderId="0" xfId="0" applyBorder="1"/>
    <xf numFmtId="164" fontId="0" fillId="0" borderId="1" xfId="0" applyNumberFormat="1" applyBorder="1"/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/>
    <xf numFmtId="164" fontId="0" fillId="0" borderId="0" xfId="0" applyNumberFormat="1"/>
    <xf numFmtId="164" fontId="0" fillId="0" borderId="0" xfId="0" applyNumberFormat="1" applyBorder="1"/>
    <xf numFmtId="0" fontId="4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2" xfId="0" applyFont="1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5"/>
  <sheetViews>
    <sheetView topLeftCell="B1" workbookViewId="0">
      <selection activeCell="G32" sqref="G32"/>
    </sheetView>
  </sheetViews>
  <sheetFormatPr defaultRowHeight="15"/>
  <cols>
    <col min="1" max="1" width="18" customWidth="1"/>
    <col min="2" max="2" width="10" bestFit="1" customWidth="1"/>
    <col min="3" max="3" width="10.85546875" customWidth="1"/>
    <col min="4" max="4" width="10.7109375" customWidth="1"/>
    <col min="5" max="5" width="10.42578125" customWidth="1"/>
    <col min="6" max="6" width="11" customWidth="1"/>
    <col min="7" max="7" width="11.7109375" customWidth="1"/>
    <col min="8" max="8" width="10" bestFit="1" customWidth="1"/>
  </cols>
  <sheetData>
    <row r="2" spans="1:8">
      <c r="C2" t="s">
        <v>0</v>
      </c>
    </row>
    <row r="3" spans="1:8">
      <c r="A3" s="1"/>
      <c r="B3" s="1" t="s">
        <v>4</v>
      </c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</row>
    <row r="4" spans="1:8" ht="27.75" customHeight="1">
      <c r="A4" s="1" t="s">
        <v>1</v>
      </c>
      <c r="B4" s="7">
        <f>SUM(C4:H4)</f>
        <v>7106.1</v>
      </c>
      <c r="C4" s="7">
        <f>Лист2!E8</f>
        <v>860</v>
      </c>
      <c r="D4" s="7">
        <f>Лист2!F8</f>
        <v>1400</v>
      </c>
      <c r="E4" s="7">
        <f>Лист2!G8</f>
        <v>1400</v>
      </c>
      <c r="F4" s="7">
        <f>Лист2!H8</f>
        <v>644.1</v>
      </c>
      <c r="G4" s="7">
        <f>Лист2!I8</f>
        <v>1590</v>
      </c>
      <c r="H4" s="7">
        <f>Лист2!J8</f>
        <v>1212</v>
      </c>
    </row>
    <row r="5" spans="1:8" ht="25.5" customHeight="1">
      <c r="A5" s="1" t="s">
        <v>2</v>
      </c>
      <c r="B5" s="7">
        <f>C5+D5+E5+F5+G5+H5</f>
        <v>7106.1</v>
      </c>
      <c r="C5" s="7">
        <f>Лист2!E8</f>
        <v>860</v>
      </c>
      <c r="D5" s="7">
        <f>Лист2!F8</f>
        <v>1400</v>
      </c>
      <c r="E5" s="7">
        <f>Лист2!G8</f>
        <v>1400</v>
      </c>
      <c r="F5" s="7">
        <f>Лист2!H8</f>
        <v>644.1</v>
      </c>
      <c r="G5" s="7">
        <f>Лист2!I8</f>
        <v>1590</v>
      </c>
      <c r="H5" s="7">
        <f>Лист2!J8</f>
        <v>1212</v>
      </c>
    </row>
    <row r="6" spans="1:8" ht="33.75" customHeight="1">
      <c r="A6" s="1" t="s">
        <v>3</v>
      </c>
      <c r="B6" s="7"/>
      <c r="C6" s="7"/>
      <c r="D6" s="7"/>
      <c r="E6" s="7"/>
      <c r="F6" s="7"/>
      <c r="G6" s="7"/>
      <c r="H6" s="7"/>
    </row>
    <row r="8" spans="1:8" ht="30">
      <c r="C8" s="16" t="s">
        <v>2</v>
      </c>
      <c r="D8" s="16" t="s">
        <v>3</v>
      </c>
      <c r="E8" t="s">
        <v>28</v>
      </c>
    </row>
    <row r="9" spans="1:8">
      <c r="B9">
        <v>2020</v>
      </c>
      <c r="C9" s="17">
        <f>2300-1440</f>
        <v>860</v>
      </c>
      <c r="D9" s="17"/>
      <c r="E9" s="17">
        <f>C9+D9</f>
        <v>860</v>
      </c>
    </row>
    <row r="10" spans="1:8">
      <c r="B10">
        <v>2021</v>
      </c>
      <c r="C10" s="17">
        <v>1400</v>
      </c>
      <c r="D10" s="17"/>
      <c r="E10" s="17">
        <f t="shared" ref="E10:E14" si="0">C10+D10</f>
        <v>1400</v>
      </c>
    </row>
    <row r="11" spans="1:8">
      <c r="B11">
        <v>2022</v>
      </c>
      <c r="C11" s="17">
        <v>1400</v>
      </c>
      <c r="D11" s="17"/>
      <c r="E11" s="17">
        <f t="shared" si="0"/>
        <v>1400</v>
      </c>
    </row>
    <row r="12" spans="1:8">
      <c r="B12">
        <v>2023</v>
      </c>
      <c r="C12" s="17">
        <v>644.1</v>
      </c>
      <c r="D12" s="17"/>
      <c r="E12" s="17">
        <f t="shared" si="0"/>
        <v>644.1</v>
      </c>
    </row>
    <row r="13" spans="1:8">
      <c r="B13">
        <v>2024</v>
      </c>
      <c r="C13" s="17">
        <v>1590</v>
      </c>
      <c r="D13" s="17"/>
      <c r="E13" s="17">
        <f t="shared" si="0"/>
        <v>1590</v>
      </c>
    </row>
    <row r="14" spans="1:8">
      <c r="B14">
        <v>2025</v>
      </c>
      <c r="C14" s="17">
        <v>1212</v>
      </c>
      <c r="D14" s="17"/>
      <c r="E14" s="17">
        <f t="shared" si="0"/>
        <v>1212</v>
      </c>
    </row>
    <row r="15" spans="1:8">
      <c r="B15" t="s">
        <v>28</v>
      </c>
      <c r="C15" s="17">
        <f>SUM(C9:C14)</f>
        <v>7106.1</v>
      </c>
      <c r="D15" s="17">
        <f>D9+D10+D11+D12+D13+D14</f>
        <v>0</v>
      </c>
      <c r="E15" s="17">
        <f>E9+E10+E11+E12+E13+E14</f>
        <v>7106.1</v>
      </c>
      <c r="F15">
        <f>C15+D15</f>
        <v>7106.1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C5" sqref="C5"/>
    </sheetView>
  </sheetViews>
  <sheetFormatPr defaultRowHeight="15"/>
  <cols>
    <col min="1" max="1" width="6" customWidth="1"/>
    <col min="2" max="2" width="48.42578125" customWidth="1"/>
    <col min="3" max="3" width="14.28515625" customWidth="1"/>
    <col min="4" max="4" width="11" customWidth="1"/>
    <col min="5" max="5" width="11.7109375" customWidth="1"/>
    <col min="6" max="6" width="10.7109375" hidden="1" customWidth="1"/>
    <col min="7" max="9" width="9.28515625" hidden="1" customWidth="1"/>
    <col min="10" max="10" width="10" hidden="1" customWidth="1"/>
    <col min="11" max="11" width="10.5703125" customWidth="1"/>
  </cols>
  <sheetData>
    <row r="1" spans="1:13" ht="15.75">
      <c r="A1" s="20"/>
      <c r="B1" s="20"/>
      <c r="C1" s="20"/>
      <c r="D1" s="20" t="s">
        <v>29</v>
      </c>
      <c r="E1" s="20"/>
    </row>
    <row r="2" spans="1:13" ht="15.75">
      <c r="A2" s="20"/>
      <c r="B2" s="20"/>
      <c r="C2" s="20" t="s">
        <v>30</v>
      </c>
      <c r="D2" s="20"/>
      <c r="E2" s="20"/>
    </row>
    <row r="3" spans="1:13" ht="15.75">
      <c r="A3" s="20"/>
      <c r="B3" s="20"/>
      <c r="C3" s="20" t="s">
        <v>31</v>
      </c>
      <c r="D3" s="20"/>
      <c r="E3" s="20"/>
    </row>
    <row r="4" spans="1:13" ht="15.75">
      <c r="A4" s="20"/>
      <c r="B4" s="20"/>
      <c r="C4" s="20" t="s">
        <v>32</v>
      </c>
      <c r="D4" s="20"/>
      <c r="E4" s="20"/>
    </row>
    <row r="5" spans="1:13" ht="15.75">
      <c r="A5" s="20"/>
      <c r="B5" s="20"/>
      <c r="C5" s="20"/>
      <c r="D5" s="20"/>
      <c r="E5" s="20"/>
    </row>
    <row r="6" spans="1:13" ht="15.75">
      <c r="A6" s="20"/>
      <c r="B6" s="37" t="s">
        <v>5</v>
      </c>
      <c r="C6" s="37"/>
      <c r="D6" s="37"/>
      <c r="E6" s="37"/>
    </row>
    <row r="7" spans="1:13" ht="15.75">
      <c r="A7" s="21"/>
      <c r="B7" s="33"/>
      <c r="C7" s="22" t="s">
        <v>6</v>
      </c>
      <c r="D7" s="22" t="s">
        <v>7</v>
      </c>
      <c r="E7" s="22">
        <v>2020</v>
      </c>
      <c r="F7" s="13">
        <v>2021</v>
      </c>
      <c r="G7" s="13">
        <v>2022</v>
      </c>
      <c r="H7" s="13">
        <v>2023</v>
      </c>
      <c r="I7" s="13">
        <v>2024</v>
      </c>
      <c r="J7" s="13">
        <v>2025</v>
      </c>
    </row>
    <row r="8" spans="1:13" ht="15.75">
      <c r="A8" s="21"/>
      <c r="B8" s="34"/>
      <c r="C8" s="23" t="s">
        <v>4</v>
      </c>
      <c r="D8" s="24">
        <f>D9</f>
        <v>7106.1</v>
      </c>
      <c r="E8" s="24">
        <f t="shared" ref="E8:J8" si="0">E9</f>
        <v>860</v>
      </c>
      <c r="F8" s="12">
        <f t="shared" si="0"/>
        <v>1400</v>
      </c>
      <c r="G8" s="12">
        <f t="shared" si="0"/>
        <v>1400</v>
      </c>
      <c r="H8" s="12">
        <f t="shared" si="0"/>
        <v>644.1</v>
      </c>
      <c r="I8" s="12">
        <f t="shared" si="0"/>
        <v>1590</v>
      </c>
      <c r="J8" s="12">
        <f t="shared" si="0"/>
        <v>1212</v>
      </c>
      <c r="K8" s="18"/>
    </row>
    <row r="9" spans="1:13" ht="31.5">
      <c r="A9" s="21"/>
      <c r="B9" s="34"/>
      <c r="C9" s="25" t="s">
        <v>2</v>
      </c>
      <c r="D9" s="26">
        <f>D10+D11+D12+D13+D14+D15+D16+D17+D19+D20+D21+D22+D23+D24+D25+D26+D27+D28+D29</f>
        <v>7106.1</v>
      </c>
      <c r="E9" s="26">
        <f>E10+E11+E12+E13+E14+E15+E16+E17+E19+E20+E21+E22+E23+E24+E25+E26+E27+E28+E29</f>
        <v>860</v>
      </c>
      <c r="F9" s="5">
        <f>F10+F11+F12+F13+F14+F15+F16+F17+F19+F20+F21+F22+F23+F24+F25+F26+F27+F28</f>
        <v>1400</v>
      </c>
      <c r="G9" s="5">
        <f>G10+G11+G12+G13+G14+G15+G16+G17+G19+G20+G21+G22+G23+G24+G25+G26+G27+G28</f>
        <v>1400</v>
      </c>
      <c r="H9" s="5">
        <f>H10+H11+H12+H13+H14+H15+H16+H17+H19+H20+H21+H22+H23+H24+H25+H26+H27+H28</f>
        <v>644.1</v>
      </c>
      <c r="I9" s="5">
        <f>I10+I11+I12+I13+I14+I15+I16+I17+I19+I20+I21+I22+I23+I24+I25+I26+I27+I28</f>
        <v>1590</v>
      </c>
      <c r="J9" s="5">
        <f>J10+J11+J12+J13+J14+J15+J16+J17+J19+J20+J21+J22+J23+J24+J25+J26+J27+J28</f>
        <v>1212</v>
      </c>
      <c r="K9" s="19"/>
    </row>
    <row r="10" spans="1:13" ht="61.5" customHeight="1">
      <c r="A10" s="27">
        <v>1</v>
      </c>
      <c r="B10" s="28" t="s">
        <v>8</v>
      </c>
      <c r="C10" s="29" t="s">
        <v>25</v>
      </c>
      <c r="D10" s="30">
        <f>E10+F10+G10+H10+I10+J10</f>
        <v>0</v>
      </c>
      <c r="E10" s="30">
        <f>404.502-404.502</f>
        <v>0</v>
      </c>
      <c r="F10" s="4"/>
      <c r="G10" s="4"/>
      <c r="H10" s="4"/>
      <c r="I10" s="4"/>
      <c r="J10" s="4"/>
    </row>
    <row r="11" spans="1:13" ht="57" customHeight="1">
      <c r="A11" s="27">
        <v>2</v>
      </c>
      <c r="B11" s="28" t="s">
        <v>9</v>
      </c>
      <c r="C11" s="29" t="s">
        <v>25</v>
      </c>
      <c r="D11" s="30">
        <f t="shared" ref="D11:D28" si="1">E11+F11+G11+H11+I11+J11</f>
        <v>0</v>
      </c>
      <c r="E11" s="30">
        <f>958.662-958.662</f>
        <v>0</v>
      </c>
      <c r="F11" s="4"/>
      <c r="G11" s="4"/>
      <c r="H11" s="4"/>
      <c r="I11" s="4"/>
      <c r="J11" s="4"/>
      <c r="M11" s="6"/>
    </row>
    <row r="12" spans="1:13" ht="39" customHeight="1">
      <c r="A12" s="27">
        <v>3</v>
      </c>
      <c r="B12" s="28" t="s">
        <v>26</v>
      </c>
      <c r="C12" s="29" t="s">
        <v>25</v>
      </c>
      <c r="D12" s="30">
        <f t="shared" si="1"/>
        <v>0</v>
      </c>
      <c r="E12" s="30">
        <f>76.836-76.836</f>
        <v>0</v>
      </c>
      <c r="F12" s="4"/>
      <c r="G12" s="4"/>
      <c r="H12" s="4"/>
      <c r="I12" s="4"/>
      <c r="J12" s="4"/>
      <c r="M12" s="6"/>
    </row>
    <row r="13" spans="1:13" ht="30" hidden="1">
      <c r="A13" s="10">
        <v>4</v>
      </c>
      <c r="B13" s="2" t="s">
        <v>10</v>
      </c>
      <c r="C13" s="3" t="s">
        <v>25</v>
      </c>
      <c r="D13" s="4">
        <f t="shared" si="1"/>
        <v>441.33800000000002</v>
      </c>
      <c r="E13" s="4"/>
      <c r="F13" s="4">
        <v>441.33800000000002</v>
      </c>
      <c r="G13" s="4"/>
      <c r="H13" s="4"/>
      <c r="I13" s="4"/>
      <c r="J13" s="4"/>
    </row>
    <row r="14" spans="1:13" ht="32.25" hidden="1" customHeight="1">
      <c r="A14" s="10">
        <v>5</v>
      </c>
      <c r="B14" s="2" t="s">
        <v>11</v>
      </c>
      <c r="C14" s="3" t="s">
        <v>25</v>
      </c>
      <c r="D14" s="4">
        <f t="shared" si="1"/>
        <v>958.66200000000003</v>
      </c>
      <c r="E14" s="4"/>
      <c r="F14" s="4">
        <v>958.66200000000003</v>
      </c>
      <c r="G14" s="4"/>
      <c r="H14" s="4"/>
      <c r="I14" s="4"/>
      <c r="J14" s="4"/>
    </row>
    <row r="15" spans="1:13" ht="29.25" hidden="1" customHeight="1">
      <c r="A15" s="10">
        <v>6</v>
      </c>
      <c r="B15" s="2" t="s">
        <v>22</v>
      </c>
      <c r="C15" s="3" t="s">
        <v>25</v>
      </c>
      <c r="D15" s="4">
        <f t="shared" si="1"/>
        <v>650</v>
      </c>
      <c r="E15" s="4"/>
      <c r="F15" s="4"/>
      <c r="G15" s="4">
        <v>650</v>
      </c>
      <c r="H15" s="4"/>
      <c r="I15" s="4"/>
      <c r="J15" s="4"/>
    </row>
    <row r="16" spans="1:13" ht="30" hidden="1" customHeight="1">
      <c r="A16" s="10">
        <v>7</v>
      </c>
      <c r="B16" s="2" t="s">
        <v>23</v>
      </c>
      <c r="C16" s="3" t="s">
        <v>25</v>
      </c>
      <c r="D16" s="4">
        <f t="shared" si="1"/>
        <v>750</v>
      </c>
      <c r="E16" s="4"/>
      <c r="F16" s="4"/>
      <c r="G16" s="4">
        <v>750</v>
      </c>
      <c r="H16" s="4"/>
      <c r="I16" s="4"/>
      <c r="J16" s="4"/>
    </row>
    <row r="17" spans="1:10" ht="32.25" hidden="1" customHeight="1">
      <c r="A17" s="35">
        <v>8</v>
      </c>
      <c r="B17" s="31" t="s">
        <v>12</v>
      </c>
      <c r="C17" s="3" t="s">
        <v>25</v>
      </c>
      <c r="D17" s="4">
        <f t="shared" si="1"/>
        <v>250</v>
      </c>
      <c r="E17" s="4"/>
      <c r="F17" s="4"/>
      <c r="G17" s="4"/>
      <c r="H17" s="4">
        <v>250</v>
      </c>
      <c r="I17" s="4"/>
      <c r="J17" s="4"/>
    </row>
    <row r="18" spans="1:10" ht="28.5" hidden="1" customHeight="1" thickBot="1">
      <c r="A18" s="36"/>
      <c r="B18" s="32"/>
      <c r="C18" s="3" t="s">
        <v>25</v>
      </c>
      <c r="D18" s="4">
        <f t="shared" si="1"/>
        <v>0</v>
      </c>
      <c r="E18" s="4"/>
      <c r="F18" s="4"/>
      <c r="G18" s="4"/>
      <c r="H18" s="4"/>
      <c r="I18" s="4"/>
      <c r="J18" s="4"/>
    </row>
    <row r="19" spans="1:10" ht="30" hidden="1" customHeight="1">
      <c r="A19" s="11">
        <v>9</v>
      </c>
      <c r="B19" s="8" t="s">
        <v>13</v>
      </c>
      <c r="C19" s="3" t="s">
        <v>25</v>
      </c>
      <c r="D19" s="4">
        <f t="shared" si="1"/>
        <v>394.1</v>
      </c>
      <c r="E19" s="4"/>
      <c r="F19" s="4"/>
      <c r="G19" s="4"/>
      <c r="H19" s="4">
        <v>394.1</v>
      </c>
      <c r="I19" s="4"/>
      <c r="J19" s="4"/>
    </row>
    <row r="20" spans="1:10" ht="30.75" hidden="1" customHeight="1">
      <c r="A20" s="10">
        <v>10</v>
      </c>
      <c r="B20" s="2" t="s">
        <v>14</v>
      </c>
      <c r="C20" s="3" t="s">
        <v>25</v>
      </c>
      <c r="D20" s="4">
        <f t="shared" si="1"/>
        <v>600</v>
      </c>
      <c r="E20" s="4"/>
      <c r="F20" s="4"/>
      <c r="G20" s="4"/>
      <c r="H20" s="4"/>
      <c r="I20" s="4">
        <v>600</v>
      </c>
      <c r="J20" s="4"/>
    </row>
    <row r="21" spans="1:10" ht="28.5" hidden="1" customHeight="1">
      <c r="A21" s="10">
        <v>11</v>
      </c>
      <c r="B21" s="2" t="s">
        <v>15</v>
      </c>
      <c r="C21" s="3" t="s">
        <v>25</v>
      </c>
      <c r="D21" s="4">
        <f t="shared" si="1"/>
        <v>500</v>
      </c>
      <c r="E21" s="4"/>
      <c r="F21" s="4"/>
      <c r="G21" s="4"/>
      <c r="H21" s="4"/>
      <c r="I21" s="4">
        <v>500</v>
      </c>
      <c r="J21" s="4"/>
    </row>
    <row r="22" spans="1:10" ht="28.5" hidden="1" customHeight="1">
      <c r="A22" s="11">
        <v>12</v>
      </c>
      <c r="B22" s="8" t="s">
        <v>16</v>
      </c>
      <c r="C22" s="3" t="s">
        <v>25</v>
      </c>
      <c r="D22" s="4">
        <f t="shared" si="1"/>
        <v>140</v>
      </c>
      <c r="E22" s="4"/>
      <c r="F22" s="4"/>
      <c r="G22" s="4"/>
      <c r="H22" s="4"/>
      <c r="I22" s="4">
        <v>140</v>
      </c>
      <c r="J22" s="4"/>
    </row>
    <row r="23" spans="1:10" ht="35.25" hidden="1" customHeight="1">
      <c r="A23" s="11">
        <v>13</v>
      </c>
      <c r="B23" s="8" t="s">
        <v>17</v>
      </c>
      <c r="C23" s="3" t="s">
        <v>25</v>
      </c>
      <c r="D23" s="4">
        <f t="shared" si="1"/>
        <v>120</v>
      </c>
      <c r="E23" s="4"/>
      <c r="F23" s="4"/>
      <c r="G23" s="4"/>
      <c r="H23" s="4"/>
      <c r="I23" s="4">
        <v>120</v>
      </c>
      <c r="J23" s="4"/>
    </row>
    <row r="24" spans="1:10" ht="33" hidden="1" customHeight="1">
      <c r="A24" s="11">
        <v>14</v>
      </c>
      <c r="B24" s="8" t="s">
        <v>18</v>
      </c>
      <c r="C24" s="3" t="s">
        <v>25</v>
      </c>
      <c r="D24" s="4">
        <f t="shared" si="1"/>
        <v>100</v>
      </c>
      <c r="E24" s="4"/>
      <c r="F24" s="4"/>
      <c r="G24" s="4"/>
      <c r="H24" s="4"/>
      <c r="I24" s="4">
        <v>100</v>
      </c>
      <c r="J24" s="4"/>
    </row>
    <row r="25" spans="1:10" ht="32.25" hidden="1" customHeight="1">
      <c r="A25" s="11">
        <v>15</v>
      </c>
      <c r="B25" s="8" t="s">
        <v>19</v>
      </c>
      <c r="C25" s="3" t="s">
        <v>25</v>
      </c>
      <c r="D25" s="4">
        <f t="shared" si="1"/>
        <v>130</v>
      </c>
      <c r="E25" s="4"/>
      <c r="F25" s="4"/>
      <c r="G25" s="4"/>
      <c r="H25" s="4"/>
      <c r="I25" s="4">
        <v>130</v>
      </c>
      <c r="J25" s="4"/>
    </row>
    <row r="26" spans="1:10" ht="44.25" hidden="1" customHeight="1">
      <c r="A26" s="11">
        <v>16</v>
      </c>
      <c r="B26" s="8" t="s">
        <v>20</v>
      </c>
      <c r="C26" s="3" t="s">
        <v>25</v>
      </c>
      <c r="D26" s="4">
        <f t="shared" si="1"/>
        <v>396</v>
      </c>
      <c r="E26" s="4"/>
      <c r="F26" s="4"/>
      <c r="G26" s="4"/>
      <c r="H26" s="4"/>
      <c r="I26" s="4"/>
      <c r="J26" s="4">
        <v>396</v>
      </c>
    </row>
    <row r="27" spans="1:10" ht="42" hidden="1" customHeight="1">
      <c r="A27" s="11">
        <v>17</v>
      </c>
      <c r="B27" s="8" t="s">
        <v>21</v>
      </c>
      <c r="C27" s="3" t="s">
        <v>25</v>
      </c>
      <c r="D27" s="4">
        <f t="shared" si="1"/>
        <v>452</v>
      </c>
      <c r="E27" s="4"/>
      <c r="F27" s="4"/>
      <c r="G27" s="4"/>
      <c r="H27" s="4"/>
      <c r="I27" s="4"/>
      <c r="J27" s="4">
        <v>452</v>
      </c>
    </row>
    <row r="28" spans="1:10" ht="45.75" hidden="1" customHeight="1">
      <c r="A28" s="10">
        <v>18</v>
      </c>
      <c r="B28" s="9" t="s">
        <v>24</v>
      </c>
      <c r="C28" s="3" t="s">
        <v>25</v>
      </c>
      <c r="D28" s="4">
        <f t="shared" si="1"/>
        <v>364</v>
      </c>
      <c r="E28" s="4"/>
      <c r="F28" s="4"/>
      <c r="G28" s="4"/>
      <c r="H28" s="4"/>
      <c r="I28" s="4"/>
      <c r="J28" s="4">
        <v>364</v>
      </c>
    </row>
    <row r="29" spans="1:10" ht="30" hidden="1">
      <c r="A29" s="14">
        <v>19</v>
      </c>
      <c r="B29" s="15" t="s">
        <v>27</v>
      </c>
      <c r="C29" s="3" t="s">
        <v>25</v>
      </c>
      <c r="D29" s="7">
        <f>E29+F29+G29+H29+I29+J29</f>
        <v>860</v>
      </c>
      <c r="E29" s="7">
        <v>860</v>
      </c>
      <c r="F29" s="7"/>
      <c r="G29" s="7"/>
      <c r="H29" s="7"/>
      <c r="I29" s="7"/>
      <c r="J29" s="7"/>
    </row>
  </sheetData>
  <mergeCells count="4">
    <mergeCell ref="B17:B18"/>
    <mergeCell ref="B7:B9"/>
    <mergeCell ref="A17:A18"/>
    <mergeCell ref="B6:E6"/>
  </mergeCells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finotd</cp:lastModifiedBy>
  <cp:lastPrinted>2019-11-11T11:56:41Z</cp:lastPrinted>
  <dcterms:created xsi:type="dcterms:W3CDTF">2019-10-24T11:09:47Z</dcterms:created>
  <dcterms:modified xsi:type="dcterms:W3CDTF">2020-06-17T13:13:59Z</dcterms:modified>
</cp:coreProperties>
</file>