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<sst xmlns="http://schemas.openxmlformats.org/spreadsheetml/2006/main" count="105" uniqueCount="54">
  <si>
    <t>Наименование</t>
  </si>
  <si>
    <t>2017 год</t>
  </si>
  <si>
    <t>2018 год</t>
  </si>
  <si>
    <t>2019 год</t>
  </si>
  <si>
    <t>2020 год</t>
  </si>
  <si>
    <t>2021 год</t>
  </si>
  <si>
    <t>2022 год</t>
  </si>
  <si>
    <t>ДОХОДЫ - всего</t>
  </si>
  <si>
    <t>в том числе:</t>
  </si>
  <si>
    <t xml:space="preserve"> - налоговые доходы</t>
  </si>
  <si>
    <t xml:space="preserve"> - неналоговые доходы</t>
  </si>
  <si>
    <t xml:space="preserve"> - безвозмездные поступления</t>
  </si>
  <si>
    <t>из них:</t>
  </si>
  <si>
    <t>дотации</t>
  </si>
  <si>
    <t>субсидии</t>
  </si>
  <si>
    <t>субвенции</t>
  </si>
  <si>
    <t>иные межбюджетные трансферты</t>
  </si>
  <si>
    <t>РАСХОДЫ - всего</t>
  </si>
  <si>
    <t xml:space="preserve"> - процентные</t>
  </si>
  <si>
    <t xml:space="preserve"> - непроцентные (без межбюджетных трансфертов)</t>
  </si>
  <si>
    <t xml:space="preserve"> - межбюджетные трансферты</t>
  </si>
  <si>
    <t>ДЕФИЦИТ (-), ПРОФИЦИТ (+)</t>
  </si>
  <si>
    <t>(млн. рублей)</t>
  </si>
  <si>
    <t>Единица измерения</t>
  </si>
  <si>
    <t>Средний срок кредитов</t>
  </si>
  <si>
    <t>млн. рублей</t>
  </si>
  <si>
    <t>лет</t>
  </si>
  <si>
    <t>Норма-тивное значение</t>
  </si>
  <si>
    <t>(в процентах)</t>
  </si>
  <si>
    <t>3. Бюджетные кредиты из областного бюджета</t>
  </si>
  <si>
    <t xml:space="preserve">Период </t>
  </si>
  <si>
    <t>II. Прогноз основных характеристик и иных показателей бюджета муниципального образования городское поселение «Город Малоярославец»  на долгосрочный период</t>
  </si>
  <si>
    <t>Отношение просроченных долговых обязательств к общему объему муниципального долга муниципального образования городское поселение «Город Малоярославец»</t>
  </si>
  <si>
    <t>Отношение расходов на обслуживание муниципального долга муниципального образования городское поселение «Город Малоярославец» к общему объему расходов бюджета муниципального образования городское поселение «Город Малоярославец»</t>
  </si>
  <si>
    <t>IV. Показатели долговой устойчивости бюджета муниципального образования городское поселение «Город Малоярославец»  на долгосрочный период</t>
  </si>
  <si>
    <t>Период</t>
  </si>
  <si>
    <t>Отношение дефицита бюджета муниципального образования городское поселение «Город Малоярославец» к доходам бюджета муниципального образования городское поселение «Город Малоярославец» без учета  безвозмездных поступлений</t>
  </si>
  <si>
    <t>Отношение расходов на обслуживание муниципального долга муниципального образования городское поселение «Город Малоярославец» к доходам бюджета муниципального образования городское поселение «Город Малоярославец» без учета безвозмездных поступлений</t>
  </si>
  <si>
    <t>Отношение муниципального долга муниципального образования городское поселение «Город Малоярославец» к доходам бюджета муниципального образования городское поселение «Город Малоярославец» без учета безвозмездных поступлений</t>
  </si>
  <si>
    <t>Объем муниципального  долга, всего на конец периода</t>
  </si>
  <si>
    <t>1,. Кредиты кредитных организаций</t>
  </si>
  <si>
    <t>III. Показатели долговой нагрузки бюджета муниципального образования городское поселение «Город Малоярославец» на долгосрочный период</t>
  </si>
  <si>
    <t>Доля гарантий в общем объеме муниципального долга муниципального образования городское поселение «Город Малоярославец»</t>
  </si>
  <si>
    <t>межбюджетные трансферты из областного бюджета и района</t>
  </si>
  <si>
    <t>на 01.01.2018</t>
  </si>
  <si>
    <t>на 01.01.2019</t>
  </si>
  <si>
    <t>на 01.01.2020</t>
  </si>
  <si>
    <t>на 01.01.2021</t>
  </si>
  <si>
    <t>на 01.01.2022</t>
  </si>
  <si>
    <t>на 01.01.2023</t>
  </si>
  <si>
    <t>2023 год</t>
  </si>
  <si>
    <t>на 01.01.2024</t>
  </si>
  <si>
    <t xml:space="preserve">прочие безвозмездные </t>
  </si>
  <si>
    <t>профицит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</si>
</sst>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4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left" wrapText="1" indent="2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wrapText="1" indent="4"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 horizontal="left" wrapText="1" indent="4"/>
    </xf>
    <xf numFmtId="0" fontId="56" fillId="0" borderId="21" xfId="0" applyFont="1" applyBorder="1" applyAlignment="1">
      <alignment wrapText="1"/>
    </xf>
    <xf numFmtId="0" fontId="54" fillId="0" borderId="22" xfId="0" applyFont="1" applyBorder="1" applyAlignment="1">
      <alignment horizontal="center" wrapText="1"/>
    </xf>
    <xf numFmtId="0" fontId="54" fillId="0" borderId="23" xfId="0" applyFont="1" applyBorder="1" applyAlignment="1">
      <alignment wrapText="1"/>
    </xf>
    <xf numFmtId="173" fontId="54" fillId="0" borderId="0" xfId="0" applyNumberFormat="1" applyFont="1" applyAlignment="1">
      <alignment horizontal="center"/>
    </xf>
    <xf numFmtId="173" fontId="54" fillId="0" borderId="10" xfId="0" applyNumberFormat="1" applyFont="1" applyBorder="1" applyAlignment="1">
      <alignment horizontal="center" wrapText="1"/>
    </xf>
    <xf numFmtId="173" fontId="54" fillId="0" borderId="10" xfId="0" applyNumberFormat="1" applyFont="1" applyBorder="1" applyAlignment="1">
      <alignment horizontal="center"/>
    </xf>
    <xf numFmtId="173" fontId="54" fillId="0" borderId="15" xfId="0" applyNumberFormat="1" applyFont="1" applyBorder="1" applyAlignment="1">
      <alignment horizontal="center"/>
    </xf>
    <xf numFmtId="173" fontId="54" fillId="0" borderId="17" xfId="0" applyNumberFormat="1" applyFont="1" applyBorder="1" applyAlignment="1">
      <alignment horizontal="center" wrapText="1"/>
    </xf>
    <xf numFmtId="173" fontId="54" fillId="0" borderId="17" xfId="0" applyNumberFormat="1" applyFont="1" applyBorder="1" applyAlignment="1">
      <alignment horizontal="center"/>
    </xf>
    <xf numFmtId="173" fontId="54" fillId="0" borderId="18" xfId="0" applyNumberFormat="1" applyFont="1" applyBorder="1" applyAlignment="1">
      <alignment horizontal="center"/>
    </xf>
    <xf numFmtId="173" fontId="54" fillId="0" borderId="19" xfId="0" applyNumberFormat="1" applyFont="1" applyBorder="1" applyAlignment="1">
      <alignment horizontal="center"/>
    </xf>
    <xf numFmtId="173" fontId="54" fillId="0" borderId="24" xfId="0" applyNumberFormat="1" applyFont="1" applyBorder="1" applyAlignment="1">
      <alignment horizontal="center"/>
    </xf>
    <xf numFmtId="173" fontId="54" fillId="0" borderId="10" xfId="0" applyNumberFormat="1" applyFont="1" applyBorder="1" applyAlignment="1">
      <alignment/>
    </xf>
    <xf numFmtId="173" fontId="54" fillId="0" borderId="14" xfId="0" applyNumberFormat="1" applyFont="1" applyBorder="1" applyAlignment="1">
      <alignment/>
    </xf>
    <xf numFmtId="173" fontId="54" fillId="0" borderId="17" xfId="0" applyNumberFormat="1" applyFont="1" applyBorder="1" applyAlignment="1">
      <alignment/>
    </xf>
    <xf numFmtId="173" fontId="54" fillId="0" borderId="25" xfId="0" applyNumberFormat="1" applyFont="1" applyBorder="1" applyAlignment="1">
      <alignment/>
    </xf>
    <xf numFmtId="173" fontId="56" fillId="0" borderId="26" xfId="0" applyNumberFormat="1" applyFont="1" applyBorder="1" applyAlignment="1">
      <alignment horizontal="center" wrapText="1"/>
    </xf>
    <xf numFmtId="173" fontId="56" fillId="0" borderId="26" xfId="0" applyNumberFormat="1" applyFont="1" applyBorder="1" applyAlignment="1">
      <alignment horizontal="center"/>
    </xf>
    <xf numFmtId="173" fontId="56" fillId="0" borderId="27" xfId="0" applyNumberFormat="1" applyFont="1" applyBorder="1" applyAlignment="1">
      <alignment horizontal="center"/>
    </xf>
    <xf numFmtId="0" fontId="57" fillId="0" borderId="28" xfId="0" applyFont="1" applyBorder="1" applyAlignment="1">
      <alignment horizontal="center" vertical="center" wrapText="1"/>
    </xf>
    <xf numFmtId="173" fontId="54" fillId="0" borderId="29" xfId="0" applyNumberFormat="1" applyFont="1" applyBorder="1" applyAlignment="1">
      <alignment horizontal="center" wrapText="1"/>
    </xf>
    <xf numFmtId="0" fontId="57" fillId="0" borderId="30" xfId="0" applyFont="1" applyBorder="1" applyAlignment="1">
      <alignment horizontal="center" vertical="center" wrapText="1"/>
    </xf>
    <xf numFmtId="173" fontId="56" fillId="0" borderId="31" xfId="0" applyNumberFormat="1" applyFont="1" applyBorder="1" applyAlignment="1">
      <alignment horizontal="center" wrapText="1"/>
    </xf>
    <xf numFmtId="173" fontId="54" fillId="0" borderId="32" xfId="0" applyNumberFormat="1" applyFont="1" applyBorder="1" applyAlignment="1">
      <alignment horizont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57" fillId="0" borderId="33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8" fillId="0" borderId="32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73" fontId="54" fillId="0" borderId="35" xfId="0" applyNumberFormat="1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173" fontId="56" fillId="0" borderId="0" xfId="0" applyNumberFormat="1" applyFont="1" applyBorder="1" applyAlignment="1">
      <alignment wrapText="1"/>
    </xf>
    <xf numFmtId="173" fontId="2" fillId="0" borderId="0" xfId="0" applyNumberFormat="1" applyFont="1" applyBorder="1" applyAlignment="1">
      <alignment wrapText="1"/>
    </xf>
    <xf numFmtId="173" fontId="54" fillId="0" borderId="0" xfId="0" applyNumberFormat="1" applyFont="1" applyBorder="1" applyAlignment="1">
      <alignment wrapText="1"/>
    </xf>
    <xf numFmtId="0" fontId="58" fillId="0" borderId="0" xfId="0" applyFont="1" applyBorder="1" applyAlignment="1">
      <alignment wrapText="1"/>
    </xf>
    <xf numFmtId="173" fontId="58" fillId="0" borderId="0" xfId="0" applyNumberFormat="1" applyFont="1" applyBorder="1" applyAlignment="1">
      <alignment wrapText="1"/>
    </xf>
    <xf numFmtId="173" fontId="63" fillId="0" borderId="10" xfId="0" applyNumberFormat="1" applyFont="1" applyBorder="1" applyAlignment="1">
      <alignment wrapText="1"/>
    </xf>
    <xf numFmtId="173" fontId="63" fillId="0" borderId="10" xfId="0" applyNumberFormat="1" applyFont="1" applyBorder="1" applyAlignment="1">
      <alignment horizontal="center"/>
    </xf>
    <xf numFmtId="173" fontId="60" fillId="0" borderId="10" xfId="0" applyNumberFormat="1" applyFont="1" applyBorder="1" applyAlignment="1">
      <alignment horizontal="center"/>
    </xf>
    <xf numFmtId="173" fontId="64" fillId="0" borderId="10" xfId="0" applyNumberFormat="1" applyFont="1" applyBorder="1" applyAlignment="1">
      <alignment horizontal="center" wrapText="1"/>
    </xf>
    <xf numFmtId="173" fontId="65" fillId="0" borderId="10" xfId="0" applyNumberFormat="1" applyFont="1" applyBorder="1" applyAlignment="1">
      <alignment horizontal="center" wrapText="1"/>
    </xf>
    <xf numFmtId="173" fontId="64" fillId="0" borderId="10" xfId="0" applyNumberFormat="1" applyFont="1" applyBorder="1" applyAlignment="1">
      <alignment horizontal="center"/>
    </xf>
    <xf numFmtId="173" fontId="65" fillId="0" borderId="10" xfId="0" applyNumberFormat="1" applyFont="1" applyBorder="1" applyAlignment="1">
      <alignment horizontal="center"/>
    </xf>
    <xf numFmtId="173" fontId="64" fillId="0" borderId="10" xfId="0" applyNumberFormat="1" applyFont="1" applyBorder="1" applyAlignment="1">
      <alignment wrapText="1"/>
    </xf>
    <xf numFmtId="173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173" fontId="60" fillId="0" borderId="36" xfId="0" applyNumberFormat="1" applyFont="1" applyBorder="1" applyAlignment="1">
      <alignment wrapText="1"/>
    </xf>
    <xf numFmtId="173" fontId="60" fillId="0" borderId="37" xfId="0" applyNumberFormat="1" applyFont="1" applyBorder="1" applyAlignment="1">
      <alignment wrapText="1"/>
    </xf>
    <xf numFmtId="173" fontId="63" fillId="0" borderId="38" xfId="0" applyNumberFormat="1" applyFont="1" applyBorder="1" applyAlignment="1">
      <alignment wrapText="1"/>
    </xf>
    <xf numFmtId="173" fontId="63" fillId="0" borderId="39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4" fillId="0" borderId="14" xfId="0" applyNumberFormat="1" applyFont="1" applyBorder="1" applyAlignment="1">
      <alignment wrapText="1"/>
    </xf>
    <xf numFmtId="173" fontId="3" fillId="0" borderId="14" xfId="0" applyNumberFormat="1" applyFont="1" applyBorder="1" applyAlignment="1">
      <alignment wrapText="1"/>
    </xf>
    <xf numFmtId="173" fontId="63" fillId="0" borderId="25" xfId="0" applyNumberFormat="1" applyFont="1" applyBorder="1" applyAlignment="1">
      <alignment wrapText="1"/>
    </xf>
    <xf numFmtId="173" fontId="63" fillId="0" borderId="14" xfId="0" applyNumberFormat="1" applyFont="1" applyBorder="1" applyAlignment="1">
      <alignment wrapText="1"/>
    </xf>
    <xf numFmtId="173" fontId="67" fillId="0" borderId="25" xfId="0" applyNumberFormat="1" applyFont="1" applyBorder="1" applyAlignment="1">
      <alignment wrapText="1"/>
    </xf>
    <xf numFmtId="173" fontId="67" fillId="0" borderId="10" xfId="0" applyNumberFormat="1" applyFont="1" applyBorder="1" applyAlignment="1">
      <alignment wrapText="1"/>
    </xf>
    <xf numFmtId="173" fontId="67" fillId="0" borderId="14" xfId="0" applyNumberFormat="1" applyFont="1" applyBorder="1" applyAlignment="1">
      <alignment wrapText="1"/>
    </xf>
    <xf numFmtId="173" fontId="67" fillId="0" borderId="40" xfId="0" applyNumberFormat="1" applyFont="1" applyBorder="1" applyAlignment="1">
      <alignment wrapText="1"/>
    </xf>
    <xf numFmtId="173" fontId="67" fillId="0" borderId="41" xfId="0" applyNumberFormat="1" applyFont="1" applyBorder="1" applyAlignment="1">
      <alignment wrapText="1"/>
    </xf>
    <xf numFmtId="173" fontId="63" fillId="0" borderId="26" xfId="0" applyNumberFormat="1" applyFont="1" applyBorder="1" applyAlignment="1">
      <alignment wrapText="1"/>
    </xf>
    <xf numFmtId="173" fontId="67" fillId="0" borderId="42" xfId="0" applyNumberFormat="1" applyFont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173" fontId="65" fillId="0" borderId="10" xfId="0" applyNumberFormat="1" applyFont="1" applyBorder="1" applyAlignment="1">
      <alignment wrapText="1"/>
    </xf>
    <xf numFmtId="173" fontId="60" fillId="0" borderId="10" xfId="0" applyNumberFormat="1" applyFont="1" applyBorder="1" applyAlignment="1">
      <alignment wrapText="1"/>
    </xf>
    <xf numFmtId="173" fontId="60" fillId="0" borderId="14" xfId="0" applyNumberFormat="1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44" xfId="0" applyFont="1" applyBorder="1" applyAlignment="1">
      <alignment horizontal="center" wrapText="1"/>
    </xf>
    <xf numFmtId="0" fontId="54" fillId="0" borderId="0" xfId="0" applyFont="1" applyBorder="1" applyAlignment="1">
      <alignment horizontal="right" wrapText="1"/>
    </xf>
    <xf numFmtId="0" fontId="54" fillId="0" borderId="23" xfId="0" applyFont="1" applyBorder="1" applyAlignment="1">
      <alignment horizontal="right" wrapText="1"/>
    </xf>
    <xf numFmtId="0" fontId="57" fillId="0" borderId="41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 wrapText="1"/>
    </xf>
    <xf numFmtId="173" fontId="6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6" sqref="B56"/>
    </sheetView>
  </sheetViews>
  <sheetFormatPr defaultColWidth="9.140625" defaultRowHeight="15"/>
  <cols>
    <col min="1" max="1" width="23.140625" style="0" customWidth="1"/>
    <col min="2" max="2" width="11.28125" style="0" customWidth="1"/>
    <col min="3" max="3" width="12.28125" style="0" customWidth="1"/>
    <col min="4" max="4" width="12.421875" style="0" customWidth="1"/>
    <col min="5" max="5" width="12.7109375" style="0" customWidth="1"/>
    <col min="6" max="6" width="12.140625" style="0" customWidth="1"/>
    <col min="7" max="7" width="11.28125" style="0" customWidth="1"/>
    <col min="8" max="8" width="11.140625" style="0" customWidth="1"/>
    <col min="9" max="9" width="11.28125" style="0" hidden="1" customWidth="1"/>
    <col min="10" max="10" width="10.7109375" style="0" hidden="1" customWidth="1"/>
    <col min="11" max="12" width="10.28125" style="0" hidden="1" customWidth="1"/>
    <col min="13" max="13" width="10.7109375" style="0" hidden="1" customWidth="1"/>
    <col min="14" max="14" width="10.140625" style="0" hidden="1" customWidth="1"/>
    <col min="15" max="15" width="9.140625" style="0" customWidth="1"/>
    <col min="16" max="18" width="0" style="0" hidden="1" customWidth="1"/>
    <col min="19" max="19" width="10.8515625" style="0" hidden="1" customWidth="1"/>
    <col min="20" max="20" width="10.57421875" style="0" hidden="1" customWidth="1"/>
    <col min="21" max="21" width="12.28125" style="0" hidden="1" customWidth="1"/>
    <col min="22" max="22" width="11.28125" style="0" hidden="1" customWidth="1"/>
    <col min="23" max="23" width="11.00390625" style="0" hidden="1" customWidth="1"/>
    <col min="24" max="27" width="0" style="0" hidden="1" customWidth="1"/>
  </cols>
  <sheetData>
    <row r="1" spans="1:22" ht="66.75" customHeight="1">
      <c r="A1" s="112" t="s">
        <v>31</v>
      </c>
      <c r="B1" s="112"/>
      <c r="C1" s="112"/>
      <c r="D1" s="112"/>
      <c r="E1" s="112"/>
      <c r="F1" s="112"/>
      <c r="G1" s="112"/>
      <c r="H1" s="52"/>
      <c r="I1" s="52"/>
      <c r="J1" s="52"/>
      <c r="K1" s="52"/>
      <c r="L1" s="52"/>
      <c r="M1" s="52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 thickBot="1">
      <c r="A2" s="1"/>
      <c r="B2" s="1"/>
      <c r="C2" s="1"/>
      <c r="D2" s="1"/>
      <c r="E2" s="1"/>
      <c r="F2" s="115" t="s">
        <v>22</v>
      </c>
      <c r="G2" s="115"/>
      <c r="H2" s="63"/>
      <c r="I2" s="1"/>
      <c r="J2" s="1"/>
      <c r="K2" s="1"/>
      <c r="L2" s="114"/>
      <c r="M2" s="114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thickBot="1">
      <c r="A3" s="126" t="s">
        <v>0</v>
      </c>
      <c r="B3" s="124" t="s">
        <v>30</v>
      </c>
      <c r="C3" s="122"/>
      <c r="D3" s="122"/>
      <c r="E3" s="122"/>
      <c r="F3" s="122"/>
      <c r="G3" s="123"/>
      <c r="H3" s="125"/>
      <c r="I3" s="125"/>
      <c r="J3" s="125"/>
      <c r="K3" s="125"/>
      <c r="L3" s="125"/>
      <c r="M3" s="125"/>
      <c r="N3" s="1"/>
      <c r="O3" s="1"/>
      <c r="P3" s="1"/>
      <c r="Q3" s="1"/>
      <c r="R3" s="1"/>
      <c r="S3" s="1"/>
      <c r="T3" s="1"/>
      <c r="U3" s="1"/>
      <c r="V3" s="1"/>
    </row>
    <row r="4" spans="1:22" ht="32.25" customHeight="1" thickBot="1">
      <c r="A4" s="127"/>
      <c r="B4" s="81" t="s">
        <v>2</v>
      </c>
      <c r="C4" s="110" t="s">
        <v>3</v>
      </c>
      <c r="D4" s="110" t="s">
        <v>4</v>
      </c>
      <c r="E4" s="82" t="s">
        <v>5</v>
      </c>
      <c r="F4" s="82" t="s">
        <v>6</v>
      </c>
      <c r="G4" s="82" t="s">
        <v>50</v>
      </c>
      <c r="H4" s="64"/>
      <c r="I4" s="64"/>
      <c r="J4" s="64"/>
      <c r="K4" s="64"/>
      <c r="L4" s="64"/>
      <c r="M4" s="64"/>
      <c r="N4" s="1"/>
      <c r="O4" s="1"/>
      <c r="P4" s="1"/>
      <c r="Q4" s="1"/>
      <c r="R4" s="1"/>
      <c r="S4" s="1"/>
      <c r="T4" s="1"/>
      <c r="U4" s="1"/>
      <c r="V4" s="1"/>
    </row>
    <row r="5" spans="1:22" s="4" customFormat="1" ht="27" customHeight="1" thickBot="1">
      <c r="A5" s="28" t="s">
        <v>7</v>
      </c>
      <c r="B5" s="83">
        <f aca="true" t="shared" si="0" ref="B5:G5">SUM(B7:B9)</f>
        <v>252.1</v>
      </c>
      <c r="C5" s="83">
        <f t="shared" si="0"/>
        <v>320</v>
      </c>
      <c r="D5" s="83">
        <f t="shared" si="0"/>
        <v>259.6</v>
      </c>
      <c r="E5" s="83">
        <f t="shared" si="0"/>
        <v>205.6</v>
      </c>
      <c r="F5" s="84">
        <f t="shared" si="0"/>
        <v>207.6</v>
      </c>
      <c r="G5" s="84">
        <f t="shared" si="0"/>
        <v>209.2</v>
      </c>
      <c r="H5" s="65"/>
      <c r="I5" s="65"/>
      <c r="J5" s="65"/>
      <c r="K5" s="65"/>
      <c r="L5" s="65"/>
      <c r="M5" s="65"/>
      <c r="N5" s="3"/>
      <c r="O5" s="3"/>
      <c r="P5" s="3"/>
      <c r="Q5" s="3"/>
      <c r="R5" s="3"/>
      <c r="S5" s="3"/>
      <c r="T5" s="3"/>
      <c r="U5" s="3"/>
      <c r="V5" s="3"/>
    </row>
    <row r="6" spans="1:22" ht="16.5" customHeight="1">
      <c r="A6" s="29" t="s">
        <v>8</v>
      </c>
      <c r="B6" s="85"/>
      <c r="C6" s="85"/>
      <c r="D6" s="85"/>
      <c r="E6" s="85"/>
      <c r="F6" s="86"/>
      <c r="G6" s="86"/>
      <c r="H6" s="63"/>
      <c r="I6" s="63"/>
      <c r="J6" s="63"/>
      <c r="K6" s="63"/>
      <c r="L6" s="63"/>
      <c r="M6" s="63"/>
      <c r="N6" s="1"/>
      <c r="O6" s="1"/>
      <c r="P6" s="1"/>
      <c r="Q6" s="1"/>
      <c r="R6" s="1"/>
      <c r="S6" s="1"/>
      <c r="T6" s="1"/>
      <c r="U6" s="1"/>
      <c r="V6" s="1"/>
    </row>
    <row r="7" spans="1:22" ht="21.75" customHeight="1">
      <c r="A7" s="7" t="s">
        <v>9</v>
      </c>
      <c r="B7" s="87">
        <v>123.6</v>
      </c>
      <c r="C7" s="87">
        <v>134.1</v>
      </c>
      <c r="D7" s="87">
        <v>137.6</v>
      </c>
      <c r="E7" s="88">
        <v>137.1</v>
      </c>
      <c r="F7" s="89">
        <v>142.6</v>
      </c>
      <c r="G7" s="89">
        <v>148.1</v>
      </c>
      <c r="H7" s="66"/>
      <c r="I7" s="66"/>
      <c r="J7" s="66"/>
      <c r="K7" s="66"/>
      <c r="L7" s="66"/>
      <c r="M7" s="66"/>
      <c r="N7" s="1"/>
      <c r="O7" s="1"/>
      <c r="P7" s="1"/>
      <c r="Q7" s="1"/>
      <c r="R7" s="1"/>
      <c r="S7" s="1"/>
      <c r="T7" s="1"/>
      <c r="U7" s="1"/>
      <c r="V7" s="1"/>
    </row>
    <row r="8" spans="1:22" ht="24.75" customHeight="1">
      <c r="A8" s="7" t="s">
        <v>10</v>
      </c>
      <c r="B8" s="87">
        <v>16.4</v>
      </c>
      <c r="C8" s="87">
        <v>27.3</v>
      </c>
      <c r="D8" s="87">
        <v>13.4</v>
      </c>
      <c r="E8" s="87">
        <v>21.1</v>
      </c>
      <c r="F8" s="90">
        <v>18</v>
      </c>
      <c r="G8" s="90">
        <v>14.5</v>
      </c>
      <c r="H8" s="66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1"/>
      <c r="U8" s="1"/>
      <c r="V8" s="1"/>
    </row>
    <row r="9" spans="1:22" ht="31.5">
      <c r="A9" s="7" t="s">
        <v>11</v>
      </c>
      <c r="B9" s="91">
        <v>112.1</v>
      </c>
      <c r="C9" s="91">
        <v>158.6</v>
      </c>
      <c r="D9" s="70">
        <v>108.6</v>
      </c>
      <c r="E9" s="70">
        <v>47.4</v>
      </c>
      <c r="F9" s="92">
        <v>47</v>
      </c>
      <c r="G9" s="92">
        <v>46.6</v>
      </c>
      <c r="H9" s="63"/>
      <c r="I9" s="63"/>
      <c r="J9" s="63"/>
      <c r="K9" s="63"/>
      <c r="L9" s="63"/>
      <c r="M9" s="63"/>
      <c r="N9" s="1"/>
      <c r="O9" s="1"/>
      <c r="P9" s="1"/>
      <c r="Q9" s="1"/>
      <c r="R9" s="1"/>
      <c r="S9" s="1"/>
      <c r="T9" s="1"/>
      <c r="U9" s="1"/>
      <c r="V9" s="1"/>
    </row>
    <row r="10" spans="1:22" ht="16.5">
      <c r="A10" s="6" t="s">
        <v>12</v>
      </c>
      <c r="B10" s="70"/>
      <c r="C10" s="70"/>
      <c r="D10" s="70"/>
      <c r="E10" s="70"/>
      <c r="F10" s="92"/>
      <c r="G10" s="92"/>
      <c r="H10" s="63"/>
      <c r="I10" s="63"/>
      <c r="J10" s="63"/>
      <c r="K10" s="63"/>
      <c r="L10" s="63"/>
      <c r="M10" s="63"/>
      <c r="N10" s="1"/>
      <c r="O10" s="1"/>
      <c r="P10" s="1"/>
      <c r="Q10" s="1"/>
      <c r="R10" s="1"/>
      <c r="S10" s="1"/>
      <c r="T10" s="1"/>
      <c r="U10" s="1"/>
      <c r="V10" s="1"/>
    </row>
    <row r="11" spans="1:22" ht="63">
      <c r="A11" s="8" t="s">
        <v>43</v>
      </c>
      <c r="B11" s="106">
        <f aca="true" t="shared" si="1" ref="B11:G11">SUM(B12:B15)</f>
        <v>112.1</v>
      </c>
      <c r="C11" s="106">
        <f t="shared" si="1"/>
        <v>158.60000000000002</v>
      </c>
      <c r="D11" s="106">
        <f t="shared" si="1"/>
        <v>108.6</v>
      </c>
      <c r="E11" s="106">
        <f t="shared" si="1"/>
        <v>47.4</v>
      </c>
      <c r="F11" s="107">
        <f t="shared" si="1"/>
        <v>47</v>
      </c>
      <c r="G11" s="107">
        <f t="shared" si="1"/>
        <v>46.599999999999994</v>
      </c>
      <c r="H11" s="67"/>
      <c r="I11" s="67"/>
      <c r="J11" s="67"/>
      <c r="K11" s="67"/>
      <c r="L11" s="67"/>
      <c r="M11" s="67"/>
      <c r="N11" s="1"/>
      <c r="O11" s="1"/>
      <c r="P11" s="1"/>
      <c r="Q11" s="1"/>
      <c r="R11" s="1"/>
      <c r="S11" s="1"/>
      <c r="T11" s="1"/>
      <c r="U11" s="1"/>
      <c r="V11" s="1"/>
    </row>
    <row r="12" spans="1:22" s="14" customFormat="1" ht="16.5">
      <c r="A12" s="11" t="s">
        <v>13</v>
      </c>
      <c r="B12" s="93">
        <v>26.9</v>
      </c>
      <c r="C12" s="93">
        <v>27.9</v>
      </c>
      <c r="D12" s="93">
        <v>30.1</v>
      </c>
      <c r="E12" s="93">
        <v>29.6</v>
      </c>
      <c r="F12" s="95">
        <v>29.6</v>
      </c>
      <c r="G12" s="95">
        <v>29.6</v>
      </c>
      <c r="H12" s="68"/>
      <c r="I12" s="68"/>
      <c r="J12" s="68"/>
      <c r="K12" s="68"/>
      <c r="L12" s="68"/>
      <c r="M12" s="68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14" customFormat="1" ht="16.5">
      <c r="A13" s="11" t="s">
        <v>14</v>
      </c>
      <c r="B13" s="94">
        <f>57.9-3.5</f>
        <v>54.4</v>
      </c>
      <c r="C13" s="94">
        <v>126.80000000000001</v>
      </c>
      <c r="D13" s="94">
        <v>29.8</v>
      </c>
      <c r="E13" s="94">
        <v>17.5</v>
      </c>
      <c r="F13" s="95">
        <v>17.1</v>
      </c>
      <c r="G13" s="95">
        <v>16.7</v>
      </c>
      <c r="H13" s="68"/>
      <c r="I13" s="68"/>
      <c r="J13" s="68"/>
      <c r="K13" s="68"/>
      <c r="L13" s="68"/>
      <c r="M13" s="68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14" customFormat="1" ht="31.5">
      <c r="A14" s="11" t="s">
        <v>52</v>
      </c>
      <c r="B14" s="94"/>
      <c r="C14" s="94">
        <v>0.1</v>
      </c>
      <c r="D14" s="94">
        <v>0.3</v>
      </c>
      <c r="E14" s="94"/>
      <c r="F14" s="95"/>
      <c r="G14" s="95"/>
      <c r="H14" s="68"/>
      <c r="I14" s="68"/>
      <c r="J14" s="68"/>
      <c r="K14" s="68"/>
      <c r="L14" s="68"/>
      <c r="M14" s="68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14" customFormat="1" ht="48" thickBot="1">
      <c r="A15" s="27" t="s">
        <v>16</v>
      </c>
      <c r="B15" s="97">
        <v>30.8</v>
      </c>
      <c r="C15" s="97">
        <v>3.8000000000000003</v>
      </c>
      <c r="D15" s="94">
        <v>48.4</v>
      </c>
      <c r="E15" s="94">
        <v>0.3</v>
      </c>
      <c r="F15" s="95">
        <v>0.3</v>
      </c>
      <c r="G15" s="95">
        <v>0.3</v>
      </c>
      <c r="H15" s="68"/>
      <c r="I15" s="68"/>
      <c r="J15" s="68"/>
      <c r="K15" s="68"/>
      <c r="L15" s="68"/>
      <c r="M15" s="68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4" customFormat="1" ht="27.75" customHeight="1" thickBot="1">
      <c r="A16" s="28" t="s">
        <v>17</v>
      </c>
      <c r="B16" s="83">
        <v>245.7</v>
      </c>
      <c r="C16" s="83">
        <v>309.6</v>
      </c>
      <c r="D16" s="83">
        <v>265.2</v>
      </c>
      <c r="E16" s="83">
        <v>212.4</v>
      </c>
      <c r="F16" s="84">
        <v>207.6</v>
      </c>
      <c r="G16" s="84">
        <v>209.2</v>
      </c>
      <c r="H16" s="65"/>
      <c r="I16" s="65"/>
      <c r="J16" s="65"/>
      <c r="K16" s="65"/>
      <c r="L16" s="65"/>
      <c r="M16" s="65"/>
      <c r="N16" s="3"/>
      <c r="O16" s="3"/>
      <c r="P16" s="3"/>
      <c r="Q16" s="3"/>
      <c r="R16" s="3"/>
      <c r="S16" s="3"/>
      <c r="T16" s="3"/>
      <c r="U16" s="3"/>
      <c r="V16" s="3"/>
    </row>
    <row r="17" spans="1:22" ht="16.5">
      <c r="A17" s="29" t="s">
        <v>8</v>
      </c>
      <c r="B17" s="85"/>
      <c r="C17" s="85"/>
      <c r="D17" s="85"/>
      <c r="E17" s="85"/>
      <c r="F17" s="86"/>
      <c r="G17" s="86"/>
      <c r="H17" s="63"/>
      <c r="I17" s="63"/>
      <c r="J17" s="63"/>
      <c r="K17" s="63"/>
      <c r="L17" s="63"/>
      <c r="M17" s="63"/>
      <c r="N17" s="1"/>
      <c r="O17" s="1"/>
      <c r="P17" s="1"/>
      <c r="Q17" s="1"/>
      <c r="R17" s="1"/>
      <c r="S17" s="1"/>
      <c r="T17" s="1"/>
      <c r="U17" s="1"/>
      <c r="V17" s="1"/>
    </row>
    <row r="18" spans="1:22" ht="16.5">
      <c r="A18" s="7" t="s">
        <v>18</v>
      </c>
      <c r="B18" s="91">
        <v>0</v>
      </c>
      <c r="C18" s="91">
        <v>0</v>
      </c>
      <c r="D18" s="91">
        <v>0</v>
      </c>
      <c r="E18" s="91">
        <v>0.1</v>
      </c>
      <c r="F18" s="98">
        <v>0.1</v>
      </c>
      <c r="G18" s="98">
        <v>0.1</v>
      </c>
      <c r="H18" s="63"/>
      <c r="I18" s="63"/>
      <c r="J18" s="63"/>
      <c r="K18" s="63"/>
      <c r="L18" s="63"/>
      <c r="M18" s="63"/>
      <c r="N18" s="1"/>
      <c r="O18" s="1"/>
      <c r="P18" s="1"/>
      <c r="Q18" s="1"/>
      <c r="R18" s="1"/>
      <c r="S18" s="1"/>
      <c r="T18" s="1"/>
      <c r="U18" s="1"/>
      <c r="V18" s="1"/>
    </row>
    <row r="19" spans="1:22" ht="47.25">
      <c r="A19" s="7" t="s">
        <v>19</v>
      </c>
      <c r="B19" s="70">
        <f aca="true" t="shared" si="2" ref="B19:G19">B16-B18-B20</f>
        <v>244.6</v>
      </c>
      <c r="C19" s="70">
        <f t="shared" si="2"/>
        <v>308.5</v>
      </c>
      <c r="D19" s="70">
        <f t="shared" si="2"/>
        <v>263.8</v>
      </c>
      <c r="E19" s="70">
        <f t="shared" si="2"/>
        <v>211.10000000000002</v>
      </c>
      <c r="F19" s="92">
        <f t="shared" si="2"/>
        <v>206.3</v>
      </c>
      <c r="G19" s="92">
        <f t="shared" si="2"/>
        <v>207.9</v>
      </c>
      <c r="H19" s="67"/>
      <c r="I19" s="67"/>
      <c r="J19" s="67"/>
      <c r="K19" s="67"/>
      <c r="L19" s="67"/>
      <c r="M19" s="67"/>
      <c r="N19" s="1"/>
      <c r="O19" s="1"/>
      <c r="P19" s="1"/>
      <c r="Q19" s="1"/>
      <c r="R19" s="1"/>
      <c r="S19" s="1"/>
      <c r="T19" s="1"/>
      <c r="U19" s="1"/>
      <c r="V19" s="1"/>
    </row>
    <row r="20" spans="1:22" ht="31.5">
      <c r="A20" s="7" t="s">
        <v>20</v>
      </c>
      <c r="B20" s="70">
        <f aca="true" t="shared" si="3" ref="B20:G20">SUM(B22:B25)</f>
        <v>1.1</v>
      </c>
      <c r="C20" s="70">
        <f t="shared" si="3"/>
        <v>1.1</v>
      </c>
      <c r="D20" s="70">
        <f t="shared" si="3"/>
        <v>1.4</v>
      </c>
      <c r="E20" s="70">
        <f t="shared" si="3"/>
        <v>1.2</v>
      </c>
      <c r="F20" s="92">
        <f t="shared" si="3"/>
        <v>1.2</v>
      </c>
      <c r="G20" s="92">
        <f t="shared" si="3"/>
        <v>1.2</v>
      </c>
      <c r="H20" s="67"/>
      <c r="I20" s="67"/>
      <c r="J20" s="67"/>
      <c r="K20" s="67"/>
      <c r="L20" s="67"/>
      <c r="M20" s="67"/>
      <c r="N20" s="1"/>
      <c r="O20" s="1"/>
      <c r="P20" s="1"/>
      <c r="Q20" s="1"/>
      <c r="R20" s="1"/>
      <c r="S20" s="1"/>
      <c r="T20" s="1"/>
      <c r="U20" s="1"/>
      <c r="V20" s="1"/>
    </row>
    <row r="21" spans="1:22" ht="16.5">
      <c r="A21" s="6" t="s">
        <v>12</v>
      </c>
      <c r="B21" s="70"/>
      <c r="C21" s="70"/>
      <c r="D21" s="70"/>
      <c r="E21" s="70"/>
      <c r="F21" s="92"/>
      <c r="G21" s="92"/>
      <c r="H21" s="63"/>
      <c r="I21" s="63"/>
      <c r="J21" s="63"/>
      <c r="K21" s="63"/>
      <c r="L21" s="63"/>
      <c r="M21" s="63"/>
      <c r="N21" s="1"/>
      <c r="O21" s="1"/>
      <c r="P21" s="1"/>
      <c r="Q21" s="1"/>
      <c r="R21" s="1"/>
      <c r="S21" s="1"/>
      <c r="T21" s="1"/>
      <c r="U21" s="1"/>
      <c r="V21" s="1"/>
    </row>
    <row r="22" spans="1:22" s="14" customFormat="1" ht="16.5">
      <c r="A22" s="11" t="s">
        <v>13</v>
      </c>
      <c r="B22" s="94"/>
      <c r="C22" s="94"/>
      <c r="D22" s="94"/>
      <c r="E22" s="94"/>
      <c r="F22" s="95"/>
      <c r="G22" s="95"/>
      <c r="H22" s="68"/>
      <c r="I22" s="68"/>
      <c r="J22" s="68"/>
      <c r="K22" s="68"/>
      <c r="L22" s="68"/>
      <c r="M22" s="68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14" customFormat="1" ht="16.5">
      <c r="A23" s="11" t="s">
        <v>14</v>
      </c>
      <c r="B23" s="94"/>
      <c r="C23" s="94"/>
      <c r="D23" s="94"/>
      <c r="E23" s="94"/>
      <c r="F23" s="95"/>
      <c r="G23" s="95"/>
      <c r="H23" s="68"/>
      <c r="I23" s="69"/>
      <c r="J23" s="69"/>
      <c r="K23" s="69"/>
      <c r="L23" s="69"/>
      <c r="M23" s="68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4" customFormat="1" ht="16.5">
      <c r="A24" s="11" t="s">
        <v>15</v>
      </c>
      <c r="B24" s="94"/>
      <c r="C24" s="94"/>
      <c r="D24" s="94"/>
      <c r="E24" s="94"/>
      <c r="F24" s="95"/>
      <c r="G24" s="95"/>
      <c r="H24" s="69"/>
      <c r="I24" s="69"/>
      <c r="J24" s="69"/>
      <c r="K24" s="69"/>
      <c r="L24" s="69"/>
      <c r="M24" s="69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4" customFormat="1" ht="48" thickBot="1">
      <c r="A25" s="27" t="s">
        <v>16</v>
      </c>
      <c r="B25" s="96">
        <v>1.1</v>
      </c>
      <c r="C25" s="96">
        <v>1.1</v>
      </c>
      <c r="D25" s="97">
        <v>1.4</v>
      </c>
      <c r="E25" s="97">
        <v>1.2</v>
      </c>
      <c r="F25" s="99">
        <v>1.2</v>
      </c>
      <c r="G25" s="99">
        <v>1.2</v>
      </c>
      <c r="H25" s="69"/>
      <c r="I25" s="69"/>
      <c r="J25" s="69"/>
      <c r="K25" s="69"/>
      <c r="L25" s="69"/>
      <c r="M25" s="69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4" customFormat="1" ht="37.5" customHeight="1" thickBot="1">
      <c r="A26" s="28" t="s">
        <v>21</v>
      </c>
      <c r="B26" s="83">
        <f aca="true" t="shared" si="4" ref="B26:G26">B5-B16</f>
        <v>6.400000000000006</v>
      </c>
      <c r="C26" s="83">
        <f t="shared" si="4"/>
        <v>10.399999999999977</v>
      </c>
      <c r="D26" s="83">
        <f t="shared" si="4"/>
        <v>-5.599999999999966</v>
      </c>
      <c r="E26" s="83">
        <f t="shared" si="4"/>
        <v>-6.800000000000011</v>
      </c>
      <c r="F26" s="84">
        <f t="shared" si="4"/>
        <v>0</v>
      </c>
      <c r="G26" s="84">
        <f t="shared" si="4"/>
        <v>0</v>
      </c>
      <c r="H26" s="65"/>
      <c r="I26" s="65"/>
      <c r="J26" s="65"/>
      <c r="K26" s="65"/>
      <c r="L26" s="65"/>
      <c r="M26" s="65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55.5" customHeight="1">
      <c r="A38" s="128" t="s">
        <v>41</v>
      </c>
      <c r="B38" s="128"/>
      <c r="C38" s="128"/>
      <c r="D38" s="128"/>
      <c r="E38" s="128"/>
      <c r="F38" s="128"/>
      <c r="G38" s="128"/>
      <c r="H38" s="128"/>
      <c r="I38" s="53"/>
      <c r="J38" s="53"/>
      <c r="K38" s="53"/>
      <c r="L38" s="53"/>
      <c r="M38" s="53"/>
      <c r="N38" s="53"/>
      <c r="O38" s="1"/>
      <c r="P38" s="1"/>
      <c r="Q38" s="1"/>
      <c r="R38" s="1"/>
      <c r="S38" s="1"/>
      <c r="T38" s="1"/>
      <c r="U38" s="1"/>
      <c r="V38" s="1"/>
    </row>
    <row r="39" spans="1:22" ht="16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4" ht="15.75" customHeight="1" thickBot="1">
      <c r="A40" s="116" t="s">
        <v>0</v>
      </c>
      <c r="B40" s="116" t="s">
        <v>23</v>
      </c>
      <c r="C40" s="111" t="s">
        <v>35</v>
      </c>
      <c r="D40" s="111"/>
      <c r="E40" s="111"/>
      <c r="F40" s="111"/>
      <c r="G40" s="111"/>
      <c r="H40" s="111"/>
      <c r="I40" s="121"/>
      <c r="J40" s="122"/>
      <c r="K40" s="122"/>
      <c r="L40" s="122"/>
      <c r="M40" s="122"/>
      <c r="N40" s="123"/>
      <c r="O40" s="1"/>
      <c r="P40" s="1"/>
      <c r="Q40" s="116" t="s">
        <v>0</v>
      </c>
      <c r="R40" s="116" t="s">
        <v>23</v>
      </c>
      <c r="S40" s="111" t="s">
        <v>35</v>
      </c>
      <c r="T40" s="111"/>
      <c r="U40" s="111"/>
      <c r="V40" s="111"/>
      <c r="W40" s="111"/>
      <c r="X40" s="111"/>
    </row>
    <row r="41" spans="1:24" ht="29.25" thickBot="1">
      <c r="A41" s="117"/>
      <c r="B41" s="117"/>
      <c r="C41" s="57" t="s">
        <v>2</v>
      </c>
      <c r="D41" s="57" t="s">
        <v>3</v>
      </c>
      <c r="E41" s="57" t="s">
        <v>4</v>
      </c>
      <c r="F41" s="57" t="s">
        <v>5</v>
      </c>
      <c r="G41" s="57" t="s">
        <v>6</v>
      </c>
      <c r="H41" s="57" t="s">
        <v>50</v>
      </c>
      <c r="I41" s="47"/>
      <c r="J41" s="9"/>
      <c r="K41" s="9"/>
      <c r="L41" s="9"/>
      <c r="M41" s="10"/>
      <c r="N41" s="10"/>
      <c r="O41" s="1"/>
      <c r="P41" s="1"/>
      <c r="Q41" s="117"/>
      <c r="R41" s="117"/>
      <c r="S41" s="108" t="s">
        <v>1</v>
      </c>
      <c r="T41" s="108" t="s">
        <v>2</v>
      </c>
      <c r="U41" s="108" t="s">
        <v>3</v>
      </c>
      <c r="V41" s="108" t="s">
        <v>4</v>
      </c>
      <c r="W41" s="108" t="s">
        <v>5</v>
      </c>
      <c r="X41" s="108" t="s">
        <v>6</v>
      </c>
    </row>
    <row r="42" spans="1:24" ht="13.5" customHeight="1">
      <c r="A42" s="118"/>
      <c r="B42" s="118"/>
      <c r="C42" s="102" t="s">
        <v>45</v>
      </c>
      <c r="D42" s="102" t="s">
        <v>46</v>
      </c>
      <c r="E42" s="102" t="s">
        <v>47</v>
      </c>
      <c r="F42" s="102" t="s">
        <v>48</v>
      </c>
      <c r="G42" s="102" t="s">
        <v>49</v>
      </c>
      <c r="H42" s="102" t="s">
        <v>51</v>
      </c>
      <c r="I42" s="101"/>
      <c r="J42" s="101"/>
      <c r="K42" s="101"/>
      <c r="L42" s="101"/>
      <c r="M42" s="100"/>
      <c r="N42" s="100"/>
      <c r="O42" s="1"/>
      <c r="P42" s="1"/>
      <c r="Q42" s="118"/>
      <c r="R42" s="118"/>
      <c r="S42" s="102" t="s">
        <v>44</v>
      </c>
      <c r="T42" s="102" t="s">
        <v>45</v>
      </c>
      <c r="U42" s="102" t="s">
        <v>46</v>
      </c>
      <c r="V42" s="102" t="s">
        <v>47</v>
      </c>
      <c r="W42" s="102" t="s">
        <v>48</v>
      </c>
      <c r="X42" s="102" t="s">
        <v>49</v>
      </c>
    </row>
    <row r="43" spans="1:24" s="17" customFormat="1" ht="75.75" customHeight="1">
      <c r="A43" s="103" t="s">
        <v>39</v>
      </c>
      <c r="B43" s="104" t="s">
        <v>25</v>
      </c>
      <c r="C43" s="105">
        <f aca="true" t="shared" si="5" ref="C43:H43">C45+C47</f>
        <v>13</v>
      </c>
      <c r="D43" s="105">
        <f t="shared" si="5"/>
        <v>0</v>
      </c>
      <c r="E43" s="105">
        <f t="shared" si="5"/>
        <v>0</v>
      </c>
      <c r="F43" s="105">
        <f t="shared" si="5"/>
        <v>0.8</v>
      </c>
      <c r="G43" s="105">
        <f t="shared" si="5"/>
        <v>0</v>
      </c>
      <c r="H43" s="105">
        <f t="shared" si="5"/>
        <v>0</v>
      </c>
      <c r="I43" s="42"/>
      <c r="J43" s="43"/>
      <c r="K43" s="43"/>
      <c r="L43" s="43"/>
      <c r="M43" s="43"/>
      <c r="N43" s="43"/>
      <c r="O43" s="1"/>
      <c r="P43" s="1"/>
      <c r="Q43" s="103" t="s">
        <v>39</v>
      </c>
      <c r="R43" s="104" t="s">
        <v>25</v>
      </c>
      <c r="S43" s="105">
        <f aca="true" t="shared" si="6" ref="S43:X43">S45+S47</f>
        <v>17.3</v>
      </c>
      <c r="T43" s="105">
        <f t="shared" si="6"/>
        <v>13</v>
      </c>
      <c r="U43" s="105">
        <f t="shared" si="6"/>
        <v>0</v>
      </c>
      <c r="V43" s="105">
        <f t="shared" si="6"/>
        <v>6.3</v>
      </c>
      <c r="W43" s="105">
        <f t="shared" si="6"/>
        <v>3.3</v>
      </c>
      <c r="X43" s="105">
        <f t="shared" si="6"/>
        <v>0</v>
      </c>
    </row>
    <row r="44" spans="1:24" s="17" customFormat="1" ht="18.75">
      <c r="A44" s="5" t="s">
        <v>12</v>
      </c>
      <c r="B44" s="59"/>
      <c r="C44" s="79"/>
      <c r="D44" s="79"/>
      <c r="E44" s="79"/>
      <c r="F44" s="79"/>
      <c r="G44" s="79"/>
      <c r="H44" s="79"/>
      <c r="I44" s="24"/>
      <c r="J44" s="19"/>
      <c r="K44" s="19"/>
      <c r="L44" s="19"/>
      <c r="M44" s="19"/>
      <c r="N44" s="21"/>
      <c r="Q44" s="5" t="s">
        <v>12</v>
      </c>
      <c r="R44" s="59"/>
      <c r="S44" s="79"/>
      <c r="T44" s="79"/>
      <c r="U44" s="79"/>
      <c r="V44" s="79"/>
      <c r="W44" s="79"/>
      <c r="X44" s="79"/>
    </row>
    <row r="45" spans="1:24" s="17" customFormat="1" ht="57" customHeight="1">
      <c r="A45" s="5" t="s">
        <v>40</v>
      </c>
      <c r="B45" s="58" t="s">
        <v>25</v>
      </c>
      <c r="C45" s="78">
        <v>0</v>
      </c>
      <c r="D45" s="77">
        <f>C45</f>
        <v>0</v>
      </c>
      <c r="E45" s="78">
        <f>D45</f>
        <v>0</v>
      </c>
      <c r="F45" s="78">
        <f>E45+0.8</f>
        <v>0.8</v>
      </c>
      <c r="G45" s="78">
        <f>F45-0.8</f>
        <v>0</v>
      </c>
      <c r="H45" s="78">
        <f>G45-0</f>
        <v>0</v>
      </c>
      <c r="I45" s="42"/>
      <c r="J45" s="43"/>
      <c r="K45" s="43"/>
      <c r="L45" s="43"/>
      <c r="M45" s="43"/>
      <c r="N45" s="43"/>
      <c r="Q45" s="5" t="s">
        <v>40</v>
      </c>
      <c r="R45" s="58" t="s">
        <v>25</v>
      </c>
      <c r="S45" s="78">
        <v>0</v>
      </c>
      <c r="T45" s="77">
        <f>S45</f>
        <v>0</v>
      </c>
      <c r="U45" s="77">
        <f>T45</f>
        <v>0</v>
      </c>
      <c r="V45" s="78">
        <f>6.3+U45</f>
        <v>6.3</v>
      </c>
      <c r="W45" s="78">
        <f>V45-3</f>
        <v>3.3</v>
      </c>
      <c r="X45" s="78">
        <f>W45-3.3</f>
        <v>0</v>
      </c>
    </row>
    <row r="46" spans="1:24" s="18" customFormat="1" ht="39" customHeight="1">
      <c r="A46" s="12" t="s">
        <v>24</v>
      </c>
      <c r="B46" s="60" t="s">
        <v>26</v>
      </c>
      <c r="C46" s="80">
        <v>3</v>
      </c>
      <c r="D46" s="80">
        <v>3</v>
      </c>
      <c r="E46" s="80">
        <v>3</v>
      </c>
      <c r="F46" s="80">
        <v>3</v>
      </c>
      <c r="G46" s="80">
        <v>3</v>
      </c>
      <c r="H46" s="80">
        <v>0</v>
      </c>
      <c r="I46" s="56"/>
      <c r="J46" s="26"/>
      <c r="K46" s="26"/>
      <c r="L46" s="26"/>
      <c r="M46" s="26"/>
      <c r="N46" s="20"/>
      <c r="Q46" s="12" t="s">
        <v>24</v>
      </c>
      <c r="R46" s="60" t="s">
        <v>26</v>
      </c>
      <c r="S46" s="80"/>
      <c r="T46" s="80">
        <v>3</v>
      </c>
      <c r="U46" s="80">
        <v>3</v>
      </c>
      <c r="V46" s="80">
        <v>3</v>
      </c>
      <c r="W46" s="80">
        <v>3</v>
      </c>
      <c r="X46" s="80">
        <v>3</v>
      </c>
    </row>
    <row r="47" spans="1:24" s="17" customFormat="1" ht="57" customHeight="1">
      <c r="A47" s="5" t="s">
        <v>29</v>
      </c>
      <c r="B47" s="58" t="s">
        <v>25</v>
      </c>
      <c r="C47" s="78">
        <v>13</v>
      </c>
      <c r="D47" s="77">
        <f>C47-13</f>
        <v>0</v>
      </c>
      <c r="E47" s="78">
        <f>D47</f>
        <v>0</v>
      </c>
      <c r="F47" s="78">
        <f>E47</f>
        <v>0</v>
      </c>
      <c r="G47" s="78">
        <f>F47</f>
        <v>0</v>
      </c>
      <c r="H47" s="78">
        <f>G47</f>
        <v>0</v>
      </c>
      <c r="I47" s="42"/>
      <c r="J47" s="40"/>
      <c r="K47" s="40"/>
      <c r="L47" s="40"/>
      <c r="M47" s="40"/>
      <c r="N47" s="41"/>
      <c r="Q47" s="5" t="s">
        <v>29</v>
      </c>
      <c r="R47" s="58" t="s">
        <v>25</v>
      </c>
      <c r="S47" s="78">
        <v>17.3</v>
      </c>
      <c r="T47" s="77">
        <f>S47-4.3</f>
        <v>13</v>
      </c>
      <c r="U47" s="77">
        <f>T47-13</f>
        <v>0</v>
      </c>
      <c r="V47" s="78">
        <f>U47</f>
        <v>0</v>
      </c>
      <c r="W47" s="78">
        <f>V47</f>
        <v>0</v>
      </c>
      <c r="X47" s="78">
        <f>W47</f>
        <v>0</v>
      </c>
    </row>
    <row r="48" spans="1:24" s="18" customFormat="1" ht="33" customHeight="1" thickBot="1">
      <c r="A48" s="12" t="s">
        <v>24</v>
      </c>
      <c r="B48" s="60" t="s">
        <v>26</v>
      </c>
      <c r="C48" s="80">
        <v>3</v>
      </c>
      <c r="D48" s="80">
        <v>3</v>
      </c>
      <c r="E48" s="80">
        <v>3</v>
      </c>
      <c r="F48" s="80">
        <v>3</v>
      </c>
      <c r="G48" s="80">
        <v>3</v>
      </c>
      <c r="H48" s="80">
        <v>3</v>
      </c>
      <c r="I48" s="25"/>
      <c r="J48" s="22"/>
      <c r="K48" s="22"/>
      <c r="L48" s="22"/>
      <c r="M48" s="22"/>
      <c r="N48" s="23"/>
      <c r="Q48" s="12" t="s">
        <v>24</v>
      </c>
      <c r="R48" s="60" t="s">
        <v>26</v>
      </c>
      <c r="S48" s="80">
        <v>3</v>
      </c>
      <c r="T48" s="80">
        <v>3</v>
      </c>
      <c r="U48" s="80">
        <v>3</v>
      </c>
      <c r="V48" s="80">
        <v>3</v>
      </c>
      <c r="W48" s="80">
        <v>3</v>
      </c>
      <c r="X48" s="80">
        <v>3</v>
      </c>
    </row>
    <row r="49" s="16" customFormat="1" ht="15">
      <c r="A49" s="2"/>
    </row>
    <row r="50" s="16" customFormat="1" ht="15">
      <c r="A50" s="2"/>
    </row>
    <row r="51" s="16" customFormat="1" ht="15">
      <c r="A51" s="2"/>
    </row>
    <row r="52" spans="1:22" ht="35.25" customHeight="1">
      <c r="A52" s="112" t="s">
        <v>34</v>
      </c>
      <c r="B52" s="112"/>
      <c r="C52" s="112"/>
      <c r="D52" s="112"/>
      <c r="E52" s="112"/>
      <c r="F52" s="112"/>
      <c r="G52" s="112"/>
      <c r="H52" s="112"/>
      <c r="I52" s="52"/>
      <c r="J52" s="52"/>
      <c r="K52" s="52"/>
      <c r="L52" s="52"/>
      <c r="M52" s="52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thickBot="1">
      <c r="A53" s="1"/>
      <c r="B53" s="1"/>
      <c r="C53" s="1"/>
      <c r="D53" s="1"/>
      <c r="E53" s="1"/>
      <c r="F53" s="1"/>
      <c r="G53" s="113" t="s">
        <v>28</v>
      </c>
      <c r="H53" s="113"/>
      <c r="I53" s="1"/>
      <c r="J53" s="1"/>
      <c r="K53" s="1"/>
      <c r="L53" s="30"/>
      <c r="M53" s="30"/>
      <c r="N53" s="30"/>
      <c r="O53" s="1"/>
      <c r="P53" s="1"/>
      <c r="Q53" s="1"/>
      <c r="R53" s="1"/>
      <c r="S53" s="1"/>
      <c r="T53" s="1"/>
      <c r="U53" s="1"/>
      <c r="V53" s="1"/>
    </row>
    <row r="54" spans="1:22" ht="16.5" customHeight="1" thickBot="1">
      <c r="A54" s="111" t="s">
        <v>0</v>
      </c>
      <c r="B54" s="111" t="s">
        <v>35</v>
      </c>
      <c r="C54" s="111"/>
      <c r="D54" s="111"/>
      <c r="E54" s="111"/>
      <c r="F54" s="111"/>
      <c r="G54" s="111"/>
      <c r="H54" s="111" t="s">
        <v>27</v>
      </c>
      <c r="I54" s="54"/>
      <c r="J54" s="54"/>
      <c r="K54" s="54"/>
      <c r="L54" s="54"/>
      <c r="M54" s="55"/>
      <c r="N54" s="119" t="s">
        <v>27</v>
      </c>
      <c r="O54" s="1"/>
      <c r="P54" s="1"/>
      <c r="Q54" s="1"/>
      <c r="R54" s="1"/>
      <c r="S54" s="1"/>
      <c r="T54" s="1"/>
      <c r="U54" s="1"/>
      <c r="V54" s="1"/>
    </row>
    <row r="55" spans="1:22" ht="36" customHeight="1" thickBot="1">
      <c r="A55" s="111"/>
      <c r="B55" s="57" t="s">
        <v>2</v>
      </c>
      <c r="C55" s="109" t="s">
        <v>3</v>
      </c>
      <c r="D55" s="109" t="s">
        <v>4</v>
      </c>
      <c r="E55" s="109" t="s">
        <v>5</v>
      </c>
      <c r="F55" s="109" t="s">
        <v>6</v>
      </c>
      <c r="G55" s="57" t="s">
        <v>50</v>
      </c>
      <c r="H55" s="111"/>
      <c r="I55" s="47"/>
      <c r="J55" s="9"/>
      <c r="K55" s="9"/>
      <c r="L55" s="10"/>
      <c r="M55" s="49"/>
      <c r="N55" s="120"/>
      <c r="O55" s="1"/>
      <c r="P55" s="1"/>
      <c r="Q55" s="1"/>
      <c r="R55" s="1"/>
      <c r="S55" s="1"/>
      <c r="T55" s="1"/>
      <c r="U55" s="1"/>
      <c r="V55" s="1"/>
    </row>
    <row r="56" spans="1:22" s="15" customFormat="1" ht="127.5" customHeight="1">
      <c r="A56" s="62" t="s">
        <v>38</v>
      </c>
      <c r="B56" s="73">
        <f>C43/(B7+B8)*100</f>
        <v>9.285714285714286</v>
      </c>
      <c r="C56" s="73">
        <f aca="true" t="shared" si="7" ref="B56:G56">D43/(C7+C8)*100</f>
        <v>0</v>
      </c>
      <c r="D56" s="73">
        <f t="shared" si="7"/>
        <v>0</v>
      </c>
      <c r="E56" s="73">
        <f t="shared" si="7"/>
        <v>0.5056890012642226</v>
      </c>
      <c r="F56" s="73">
        <f t="shared" si="7"/>
        <v>0</v>
      </c>
      <c r="G56" s="73">
        <f t="shared" si="7"/>
        <v>0</v>
      </c>
      <c r="H56" s="74">
        <v>50</v>
      </c>
      <c r="I56" s="61"/>
      <c r="J56" s="48"/>
      <c r="K56" s="48"/>
      <c r="L56" s="48"/>
      <c r="M56" s="48"/>
      <c r="N56" s="50">
        <v>50</v>
      </c>
      <c r="O56" s="1"/>
      <c r="P56" s="1"/>
      <c r="Q56" s="1"/>
      <c r="R56" s="1"/>
      <c r="S56" s="1"/>
      <c r="T56" s="1"/>
      <c r="U56" s="1"/>
      <c r="V56" s="1"/>
    </row>
    <row r="57" spans="1:22" s="17" customFormat="1" ht="124.5" customHeight="1">
      <c r="A57" s="62" t="s">
        <v>33</v>
      </c>
      <c r="B57" s="73">
        <f aca="true" t="shared" si="8" ref="B57:G57">B18/B16*100</f>
        <v>0</v>
      </c>
      <c r="C57" s="73">
        <f t="shared" si="8"/>
        <v>0</v>
      </c>
      <c r="D57" s="73">
        <f t="shared" si="8"/>
        <v>0</v>
      </c>
      <c r="E57" s="73">
        <f t="shared" si="8"/>
        <v>0.04708097928436912</v>
      </c>
      <c r="F57" s="73">
        <f t="shared" si="8"/>
        <v>0.04816955684007708</v>
      </c>
      <c r="G57" s="73">
        <f t="shared" si="8"/>
        <v>0.047801147227533466</v>
      </c>
      <c r="H57" s="74">
        <v>5</v>
      </c>
      <c r="I57" s="35"/>
      <c r="J57" s="32"/>
      <c r="K57" s="32"/>
      <c r="L57" s="32"/>
      <c r="M57" s="32"/>
      <c r="N57" s="44">
        <v>5</v>
      </c>
      <c r="O57" s="1"/>
      <c r="P57" s="1"/>
      <c r="Q57" s="1"/>
      <c r="R57" s="1"/>
      <c r="S57" s="1"/>
      <c r="T57" s="1"/>
      <c r="U57" s="1"/>
      <c r="V57" s="1"/>
    </row>
    <row r="58" spans="1:14" s="17" customFormat="1" ht="141.75" customHeight="1">
      <c r="A58" s="62" t="s">
        <v>37</v>
      </c>
      <c r="B58" s="75">
        <f aca="true" t="shared" si="9" ref="B58:G58">B18/(B7+B8)*100</f>
        <v>0</v>
      </c>
      <c r="C58" s="75">
        <f t="shared" si="9"/>
        <v>0</v>
      </c>
      <c r="D58" s="75">
        <f t="shared" si="9"/>
        <v>0</v>
      </c>
      <c r="E58" s="75">
        <f t="shared" si="9"/>
        <v>0.06321112515802782</v>
      </c>
      <c r="F58" s="75">
        <f t="shared" si="9"/>
        <v>0.06226650062266502</v>
      </c>
      <c r="G58" s="75">
        <f t="shared" si="9"/>
        <v>0.06150061500615006</v>
      </c>
      <c r="H58" s="76">
        <v>10</v>
      </c>
      <c r="I58" s="36"/>
      <c r="J58" s="33"/>
      <c r="K58" s="33"/>
      <c r="L58" s="33"/>
      <c r="M58" s="36"/>
      <c r="N58" s="45">
        <v>10</v>
      </c>
    </row>
    <row r="59" spans="1:14" s="17" customFormat="1" ht="90.75" customHeight="1">
      <c r="A59" s="62" t="s">
        <v>32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6">
        <v>0</v>
      </c>
      <c r="I59" s="36"/>
      <c r="J59" s="33"/>
      <c r="K59" s="33"/>
      <c r="L59" s="33"/>
      <c r="M59" s="38"/>
      <c r="N59" s="45">
        <v>0</v>
      </c>
    </row>
    <row r="60" spans="1:14" s="17" customFormat="1" ht="117" customHeight="1">
      <c r="A60" s="62" t="s">
        <v>36</v>
      </c>
      <c r="B60" s="129" t="s">
        <v>53</v>
      </c>
      <c r="C60" s="129" t="s">
        <v>53</v>
      </c>
      <c r="D60" s="71">
        <f aca="true" t="shared" si="10" ref="B60:G60">-(D26)/(D7+D8)*100</f>
        <v>3.7086092715231564</v>
      </c>
      <c r="E60" s="71">
        <f t="shared" si="10"/>
        <v>4.298356510745899</v>
      </c>
      <c r="F60" s="71">
        <f t="shared" si="10"/>
        <v>0</v>
      </c>
      <c r="G60" s="71">
        <f t="shared" si="10"/>
        <v>0</v>
      </c>
      <c r="H60" s="72">
        <v>10</v>
      </c>
      <c r="I60" s="36"/>
      <c r="J60" s="33"/>
      <c r="K60" s="33"/>
      <c r="L60" s="33"/>
      <c r="M60" s="51"/>
      <c r="N60" s="45">
        <v>10</v>
      </c>
    </row>
    <row r="61" spans="1:14" s="17" customFormat="1" ht="73.5" customHeight="1" thickBot="1">
      <c r="A61" s="62" t="s">
        <v>42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2">
        <v>30</v>
      </c>
      <c r="I61" s="37"/>
      <c r="J61" s="34"/>
      <c r="K61" s="34"/>
      <c r="L61" s="34"/>
      <c r="M61" s="39"/>
      <c r="N61" s="46">
        <v>30</v>
      </c>
    </row>
    <row r="62" spans="2:14" s="17" customFormat="1" ht="15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s="17" customFormat="1" ht="15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s="17" customFormat="1" ht="15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70" s="17" customFormat="1" ht="15.75"/>
    <row r="71" s="17" customFormat="1" ht="15.75"/>
    <row r="72" s="17" customFormat="1" ht="15.75"/>
    <row r="73" s="17" customFormat="1" ht="15.75"/>
    <row r="74" s="17" customFormat="1" ht="15.75"/>
    <row r="75" s="17" customFormat="1" ht="15.75"/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="17" customFormat="1" ht="15.75"/>
    <row r="100" s="17" customFormat="1" ht="15.75"/>
    <row r="101" s="17" customFormat="1" ht="15.75"/>
    <row r="102" s="17" customFormat="1" ht="15.75"/>
    <row r="103" s="17" customFormat="1" ht="15.75"/>
    <row r="104" s="17" customFormat="1" ht="15.75"/>
    <row r="105" s="17" customFormat="1" ht="15.75"/>
    <row r="106" s="17" customFormat="1" ht="15.75"/>
    <row r="107" s="17" customFormat="1" ht="15.75"/>
    <row r="108" s="17" customFormat="1" ht="15.75"/>
    <row r="109" s="17" customFormat="1" ht="15.75"/>
    <row r="110" s="17" customFormat="1" ht="15.75"/>
    <row r="111" s="17" customFormat="1" ht="15.75"/>
    <row r="112" s="17" customFormat="1" ht="15.75"/>
    <row r="113" s="17" customFormat="1" ht="15.75"/>
    <row r="114" s="17" customFormat="1" ht="15.75"/>
    <row r="115" s="17" customFormat="1" ht="15.75"/>
    <row r="116" s="17" customFormat="1" ht="15.75"/>
    <row r="117" s="17" customFormat="1" ht="15.75"/>
    <row r="118" s="17" customFormat="1" ht="15.75"/>
    <row r="119" s="17" customFormat="1" ht="15.75"/>
    <row r="120" s="17" customFormat="1" ht="15.75"/>
    <row r="121" s="17" customFormat="1" ht="15.75"/>
    <row r="122" s="17" customFormat="1" ht="15.75"/>
    <row r="123" s="17" customFormat="1" ht="15.75"/>
    <row r="124" s="17" customFormat="1" ht="15.75"/>
    <row r="125" s="17" customFormat="1" ht="15.75"/>
    <row r="126" s="17" customFormat="1" ht="15.75"/>
    <row r="127" s="17" customFormat="1" ht="15.75"/>
    <row r="128" s="17" customFormat="1" ht="15.75"/>
    <row r="129" s="17" customFormat="1" ht="15.75"/>
    <row r="130" s="17" customFormat="1" ht="15.75"/>
    <row r="131" s="17" customFormat="1" ht="15.75"/>
    <row r="132" s="17" customFormat="1" ht="15.75"/>
    <row r="133" s="17" customFormat="1" ht="15.75"/>
    <row r="134" s="17" customFormat="1" ht="15.75"/>
    <row r="135" s="17" customFormat="1" ht="15.75"/>
    <row r="136" s="17" customFormat="1" ht="15.75"/>
    <row r="137" s="17" customFormat="1" ht="15.75"/>
    <row r="138" s="17" customFormat="1" ht="15.75"/>
    <row r="139" s="17" customFormat="1" ht="15.75"/>
    <row r="140" s="17" customFormat="1" ht="15.75"/>
    <row r="141" s="17" customFormat="1" ht="15.75"/>
    <row r="142" s="17" customFormat="1" ht="15.75"/>
    <row r="143" s="17" customFormat="1" ht="15.75"/>
    <row r="144" s="17" customFormat="1" ht="15.75"/>
    <row r="145" s="17" customFormat="1" ht="15.75"/>
    <row r="146" s="17" customFormat="1" ht="15.75"/>
    <row r="147" s="17" customFormat="1" ht="15.75"/>
    <row r="148" s="17" customFormat="1" ht="15.75"/>
    <row r="149" s="17" customFormat="1" ht="15.75"/>
    <row r="150" s="17" customFormat="1" ht="15.75"/>
    <row r="151" s="17" customFormat="1" ht="15.75"/>
    <row r="152" s="17" customFormat="1" ht="15.75"/>
    <row r="153" s="17" customFormat="1" ht="15.75"/>
    <row r="154" s="17" customFormat="1" ht="15.75"/>
    <row r="155" s="17" customFormat="1" ht="15.75"/>
    <row r="156" s="17" customFormat="1" ht="15.75"/>
    <row r="157" s="17" customFormat="1" ht="15.75"/>
    <row r="158" s="17" customFormat="1" ht="15.75"/>
    <row r="159" s="17" customFormat="1" ht="15.75"/>
    <row r="160" s="17" customFormat="1" ht="15.75"/>
    <row r="161" s="17" customFormat="1" ht="15.75"/>
    <row r="162" s="17" customFormat="1" ht="15.75"/>
    <row r="163" s="17" customFormat="1" ht="15.75"/>
    <row r="164" s="17" customFormat="1" ht="15.75"/>
    <row r="165" s="17" customFormat="1" ht="15.75"/>
    <row r="166" s="17" customFormat="1" ht="15.75"/>
    <row r="167" s="17" customFormat="1" ht="15.75"/>
    <row r="168" s="17" customFormat="1" ht="15.75"/>
    <row r="169" s="17" customFormat="1" ht="15.75"/>
  </sheetData>
  <sheetProtection/>
  <mergeCells count="20">
    <mergeCell ref="S40:X40"/>
    <mergeCell ref="B3:G3"/>
    <mergeCell ref="H3:M3"/>
    <mergeCell ref="A3:A4"/>
    <mergeCell ref="B40:B42"/>
    <mergeCell ref="A40:A42"/>
    <mergeCell ref="A38:H38"/>
    <mergeCell ref="R40:R42"/>
    <mergeCell ref="A1:G1"/>
    <mergeCell ref="A54:A55"/>
    <mergeCell ref="B54:G54"/>
    <mergeCell ref="N54:N55"/>
    <mergeCell ref="C40:H40"/>
    <mergeCell ref="I40:N40"/>
    <mergeCell ref="H54:H55"/>
    <mergeCell ref="A52:H52"/>
    <mergeCell ref="G53:H53"/>
    <mergeCell ref="L2:M2"/>
    <mergeCell ref="F2:G2"/>
    <mergeCell ref="Q40:Q42"/>
  </mergeCells>
  <printOptions/>
  <pageMargins left="0.7086614173228347" right="0.31496062992125984" top="0.7480314960629921" bottom="0.7480314960629921" header="0.31496062992125984" footer="0"/>
  <pageSetup firstPageNumber="93" useFirstPageNumber="1" horizontalDpi="600" verticalDpi="600" orientation="portrait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 MG.</dc:creator>
  <cp:keywords/>
  <dc:description/>
  <cp:lastModifiedBy>sachapc</cp:lastModifiedBy>
  <cp:lastPrinted>2020-11-11T13:17:51Z</cp:lastPrinted>
  <dcterms:created xsi:type="dcterms:W3CDTF">2015-08-28T12:18:05Z</dcterms:created>
  <dcterms:modified xsi:type="dcterms:W3CDTF">2020-11-11T13:18:02Z</dcterms:modified>
  <cp:category/>
  <cp:version/>
  <cp:contentType/>
  <cp:contentStatus/>
</cp:coreProperties>
</file>