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<sst xmlns="http://schemas.openxmlformats.org/spreadsheetml/2006/main" count="45" uniqueCount="37">
  <si>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п/п</t>
  </si>
  <si>
    <t>сроки реализации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</si>
  <si>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</si>
  <si>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</si>
  <si>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</si>
  <si>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</si>
  <si>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</si>
  <si>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</si>
  <si>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</si>
  <si>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</si>
  <si>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</si>
  <si>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</si>
  <si>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</si>
  <si>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t>МО ГП «Город Малоярославец»   прочие источники</t>
  </si>
  <si>
    <t>Итого</t>
  </si>
  <si>
    <t>Ответственный исполнитель программы (Соисполнитель)</t>
  </si>
  <si>
    <t>Отдел культуры, спорта и связей с общественностью администрации (МБУ СОЦ «ДРУЖБА»)</t>
  </si>
  <si>
    <t>Отдел культуры, спорта и связей с общественностью администрации        ( МУП «Олимп-спорт», МБУ СОЦ «ДРУЖБА»)</t>
  </si>
  <si>
    <t>Отдел культуры, спорта и связей с общественностью администрации        ( МУП «Олимп-спорт», МБУ СОЦ «ДРУЖБА)</t>
  </si>
  <si>
    <t>Отдел культуры, спорта и связей с общественностью администрации (МУП «Олимп-спорт», МБУ СОЦ «ДРУЖБА»)</t>
  </si>
  <si>
    <r>
      <t>2014-2021гг</t>
    </r>
    <r>
      <rPr>
        <b/>
        <sz val="12"/>
        <rFont val="Times New Roman"/>
        <family val="1"/>
      </rPr>
      <t>.</t>
    </r>
  </si>
  <si>
    <r>
      <t xml:space="preserve">                              </t>
    </r>
    <r>
      <rPr>
        <b/>
        <sz val="10"/>
        <rFont val="Arial Cyr"/>
        <family val="0"/>
      </rPr>
      <t xml:space="preserve">    СПРАВКА</t>
    </r>
  </si>
  <si>
    <t>Приложение  №1</t>
  </si>
  <si>
    <t>к постановлению администрации</t>
  </si>
  <si>
    <t>МО ГП "Город Малоярославец"</t>
  </si>
  <si>
    <t>Паспорт муниципальной программы</t>
  </si>
  <si>
    <t>9.Объемы финансирования программы за счет всех источников финансирования</t>
  </si>
  <si>
    <t>МБУ СОЦ "Дружба"</t>
  </si>
  <si>
    <t>итого</t>
  </si>
  <si>
    <t xml:space="preserve">местный бюджет в т.ч. </t>
  </si>
  <si>
    <t>МУП "Олимп-Спорт"</t>
  </si>
  <si>
    <t>местный бюджет</t>
  </si>
  <si>
    <t>прочие источники</t>
  </si>
  <si>
    <r>
      <t>областной бюджет</t>
    </r>
    <r>
      <rPr>
        <sz val="10"/>
        <rFont val="Times New Roman"/>
        <family val="1"/>
      </rPr>
      <t>(через район)</t>
    </r>
  </si>
  <si>
    <t>Всего</t>
  </si>
  <si>
    <r>
      <t>областной бюджет(</t>
    </r>
    <r>
      <rPr>
        <sz val="10"/>
        <rFont val="Times New Roman"/>
        <family val="1"/>
      </rPr>
      <t>через район)</t>
    </r>
  </si>
  <si>
    <t xml:space="preserve">                        от   01.03.2019         №207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</si>
</sst>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4.75390625" style="0" customWidth="1"/>
    <col min="2" max="2" width="29.125" style="0" customWidth="1"/>
    <col min="3" max="3" width="8.875" style="0" hidden="1" customWidth="1"/>
    <col min="4" max="4" width="15.375" style="0" hidden="1" customWidth="1"/>
    <col min="5" max="5" width="13.75390625" style="0" hidden="1" customWidth="1"/>
    <col min="6" max="6" width="9.125" style="0" customWidth="1"/>
    <col min="7" max="7" width="7.375" style="0" hidden="1" customWidth="1"/>
    <col min="8" max="8" width="8.25390625" style="0" hidden="1" customWidth="1"/>
    <col min="9" max="9" width="7.75390625" style="0" hidden="1" customWidth="1"/>
    <col min="10" max="10" width="3.625" style="0" hidden="1" customWidth="1"/>
    <col min="11" max="11" width="10.00390625" style="0" customWidth="1"/>
    <col min="12" max="12" width="9.75390625" style="0" customWidth="1"/>
    <col min="13" max="13" width="9.625" style="0" customWidth="1"/>
    <col min="14" max="14" width="10.75390625" style="0" customWidth="1"/>
  </cols>
  <sheetData>
    <row r="1" spans="2:14" ht="12.75">
      <c r="B1" s="24"/>
      <c r="L1" s="45" t="s">
        <v>22</v>
      </c>
      <c r="M1" s="45"/>
      <c r="N1" s="45"/>
    </row>
    <row r="2" ht="12.75">
      <c r="L2" t="s">
        <v>23</v>
      </c>
    </row>
    <row r="3" spans="4:12" ht="12.75">
      <c r="D3" t="s">
        <v>21</v>
      </c>
      <c r="L3" t="s">
        <v>24</v>
      </c>
    </row>
    <row r="4" spans="11:12" ht="12.75">
      <c r="K4" s="28" t="s">
        <v>36</v>
      </c>
      <c r="L4" s="28"/>
    </row>
    <row r="5" spans="1:13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 hidden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4" ht="12.75" customHeight="1">
      <c r="A8" s="51" t="s">
        <v>0</v>
      </c>
      <c r="B8" s="58" t="s">
        <v>6</v>
      </c>
      <c r="C8" s="59" t="s">
        <v>1</v>
      </c>
      <c r="D8" s="59" t="s">
        <v>15</v>
      </c>
      <c r="E8" s="58" t="s">
        <v>2</v>
      </c>
      <c r="F8" s="58" t="s">
        <v>3</v>
      </c>
      <c r="G8" s="46" t="s">
        <v>4</v>
      </c>
      <c r="H8" s="47"/>
      <c r="I8" s="47"/>
      <c r="J8" s="47"/>
      <c r="K8" s="47"/>
      <c r="L8" s="47"/>
      <c r="M8" s="47"/>
      <c r="N8" s="48"/>
    </row>
    <row r="9" spans="1:14" ht="48" customHeight="1">
      <c r="A9" s="51"/>
      <c r="B9" s="58"/>
      <c r="C9" s="59"/>
      <c r="D9" s="59"/>
      <c r="E9" s="58"/>
      <c r="F9" s="58"/>
      <c r="G9" s="9">
        <v>2014</v>
      </c>
      <c r="H9" s="9">
        <v>2015</v>
      </c>
      <c r="I9" s="9">
        <v>2016</v>
      </c>
      <c r="J9" s="9">
        <v>2017</v>
      </c>
      <c r="K9" s="9">
        <v>2018</v>
      </c>
      <c r="L9" s="9">
        <v>2019</v>
      </c>
      <c r="M9" s="9">
        <v>2020</v>
      </c>
      <c r="N9" s="14">
        <v>2021</v>
      </c>
    </row>
    <row r="10" spans="1:15" ht="77.25" customHeight="1">
      <c r="A10" s="18" t="s">
        <v>5</v>
      </c>
      <c r="B10" s="19" t="s">
        <v>9</v>
      </c>
      <c r="C10" s="12" t="s">
        <v>20</v>
      </c>
      <c r="D10" s="3" t="s">
        <v>17</v>
      </c>
      <c r="E10" s="8" t="s">
        <v>13</v>
      </c>
      <c r="F10" s="10">
        <f aca="true" t="shared" si="0" ref="F10:F15">G10+H10+I10+J10+K10+L10+M10+N10</f>
        <v>17949</v>
      </c>
      <c r="G10" s="10">
        <v>657</v>
      </c>
      <c r="H10" s="10">
        <f>1633+645</f>
        <v>2278</v>
      </c>
      <c r="I10" s="10">
        <f>558+429</f>
        <v>987</v>
      </c>
      <c r="J10" s="10">
        <f>443+50+412+344</f>
        <v>1249</v>
      </c>
      <c r="K10" s="10">
        <f>764+268+1333</f>
        <v>2365</v>
      </c>
      <c r="L10" s="10">
        <f>1138+320+1784</f>
        <v>3242</v>
      </c>
      <c r="M10" s="10">
        <f>1308+368+1784</f>
        <v>3460</v>
      </c>
      <c r="N10" s="9">
        <f>1504+423+1784</f>
        <v>3711</v>
      </c>
      <c r="O10" s="15"/>
    </row>
    <row r="11" spans="1:15" ht="33.75" customHeight="1">
      <c r="A11" s="18" t="s">
        <v>7</v>
      </c>
      <c r="B11" s="19" t="s">
        <v>10</v>
      </c>
      <c r="C11" s="12" t="s">
        <v>20</v>
      </c>
      <c r="D11" s="3" t="s">
        <v>16</v>
      </c>
      <c r="E11" s="8" t="s">
        <v>13</v>
      </c>
      <c r="F11" s="10">
        <f t="shared" si="0"/>
        <v>65206</v>
      </c>
      <c r="G11" s="10">
        <v>4121</v>
      </c>
      <c r="H11" s="10">
        <f>9633</f>
        <v>9633</v>
      </c>
      <c r="I11" s="10">
        <v>10085</v>
      </c>
      <c r="J11" s="10">
        <v>6576</v>
      </c>
      <c r="K11" s="10">
        <v>9648</v>
      </c>
      <c r="L11" s="10">
        <v>8381</v>
      </c>
      <c r="M11" s="10">
        <f>8381</f>
        <v>8381</v>
      </c>
      <c r="N11" s="9">
        <f>8381</f>
        <v>8381</v>
      </c>
      <c r="O11" s="15"/>
    </row>
    <row r="12" spans="1:15" ht="49.5" customHeight="1">
      <c r="A12" s="18">
        <v>3</v>
      </c>
      <c r="B12" s="19" t="s">
        <v>11</v>
      </c>
      <c r="C12" s="12" t="s">
        <v>20</v>
      </c>
      <c r="D12" s="3" t="s">
        <v>18</v>
      </c>
      <c r="E12" s="8" t="s">
        <v>13</v>
      </c>
      <c r="F12" s="10">
        <f t="shared" si="0"/>
        <v>111610.3</v>
      </c>
      <c r="G12" s="10">
        <v>17270</v>
      </c>
      <c r="H12" s="10">
        <f>1296+9501</f>
        <v>10797</v>
      </c>
      <c r="I12" s="10">
        <f>2482+10448</f>
        <v>12930</v>
      </c>
      <c r="J12" s="10">
        <f>9833+4907+1539</f>
        <v>16279</v>
      </c>
      <c r="K12" s="13">
        <f>11033.8+1435.5</f>
        <v>12469.3</v>
      </c>
      <c r="L12" s="10">
        <f>12711+1385</f>
        <v>14096</v>
      </c>
      <c r="M12" s="10">
        <f>13132+1385</f>
        <v>14517</v>
      </c>
      <c r="N12" s="9">
        <f>11867+1385</f>
        <v>13252</v>
      </c>
      <c r="O12" s="15"/>
    </row>
    <row r="13" spans="1:15" ht="42.75" customHeight="1">
      <c r="A13" s="18">
        <v>4</v>
      </c>
      <c r="B13" s="19" t="s">
        <v>12</v>
      </c>
      <c r="C13" s="12" t="s">
        <v>20</v>
      </c>
      <c r="D13" s="3" t="s">
        <v>19</v>
      </c>
      <c r="E13" s="8" t="s">
        <v>13</v>
      </c>
      <c r="F13" s="10">
        <f t="shared" si="0"/>
        <v>19520</v>
      </c>
      <c r="G13" s="10">
        <v>509</v>
      </c>
      <c r="H13" s="10">
        <f>1833+436</f>
        <v>2269</v>
      </c>
      <c r="I13" s="10">
        <f>864+1562</f>
        <v>2426</v>
      </c>
      <c r="J13" s="10">
        <f>382+450+400</f>
        <v>1232</v>
      </c>
      <c r="K13" s="10">
        <f>2059+536+1404</f>
        <v>3999</v>
      </c>
      <c r="L13" s="10">
        <f>1551+720+1357</f>
        <v>3628</v>
      </c>
      <c r="M13" s="10">
        <f>460+819+1357</f>
        <v>2636</v>
      </c>
      <c r="N13" s="9">
        <f>529+935+1357</f>
        <v>2821</v>
      </c>
      <c r="O13" s="15"/>
    </row>
    <row r="14" spans="1:15" ht="15" customHeight="1" hidden="1" thickBot="1">
      <c r="A14" s="16"/>
      <c r="B14" s="4"/>
      <c r="C14" s="5"/>
      <c r="D14" s="6"/>
      <c r="E14" s="7"/>
      <c r="F14" s="10">
        <f t="shared" si="0"/>
        <v>0</v>
      </c>
      <c r="G14" s="11"/>
      <c r="H14" s="11"/>
      <c r="I14" s="11"/>
      <c r="J14" s="11"/>
      <c r="K14" s="11"/>
      <c r="L14" s="11"/>
      <c r="M14" s="11"/>
      <c r="N14" s="9"/>
      <c r="O14" s="15"/>
    </row>
    <row r="15" spans="1:15" ht="20.25" customHeight="1">
      <c r="A15" s="55" t="s">
        <v>14</v>
      </c>
      <c r="B15" s="56"/>
      <c r="C15" s="56"/>
      <c r="D15" s="56"/>
      <c r="E15" s="57"/>
      <c r="F15" s="20">
        <f t="shared" si="0"/>
        <v>214285.3</v>
      </c>
      <c r="G15" s="20">
        <f aca="true" t="shared" si="1" ref="G15:N15">G10+G11+G12+G13</f>
        <v>22557</v>
      </c>
      <c r="H15" s="20">
        <f t="shared" si="1"/>
        <v>24977</v>
      </c>
      <c r="I15" s="20">
        <f t="shared" si="1"/>
        <v>26428</v>
      </c>
      <c r="J15" s="20">
        <f t="shared" si="1"/>
        <v>25336</v>
      </c>
      <c r="K15" s="21">
        <f t="shared" si="1"/>
        <v>28481.3</v>
      </c>
      <c r="L15" s="20">
        <f t="shared" si="1"/>
        <v>29347</v>
      </c>
      <c r="M15" s="20">
        <f t="shared" si="1"/>
        <v>28994</v>
      </c>
      <c r="N15" s="20">
        <f t="shared" si="1"/>
        <v>28165</v>
      </c>
      <c r="O15" s="15"/>
    </row>
    <row r="16" spans="1:15" ht="42" customHeight="1">
      <c r="A16" s="22"/>
      <c r="B16" s="53"/>
      <c r="C16" s="53"/>
      <c r="D16" s="53"/>
      <c r="E16" s="53"/>
      <c r="F16" s="54"/>
      <c r="G16" s="54"/>
      <c r="H16" s="54"/>
      <c r="I16" s="54"/>
      <c r="J16" s="54"/>
      <c r="K16" s="54"/>
      <c r="L16" s="54"/>
      <c r="M16" s="54"/>
      <c r="N16" s="23"/>
      <c r="O16" s="15"/>
    </row>
    <row r="17" spans="1:14" ht="16.5" customHeight="1">
      <c r="A17" s="1"/>
      <c r="B17" s="52" t="s">
        <v>25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36.75" customHeight="1">
      <c r="A18" s="1"/>
      <c r="B18" s="52" t="s">
        <v>26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2.75" customHeight="1" hidden="1">
      <c r="A19" s="1"/>
      <c r="B19" s="29"/>
      <c r="C19" s="25"/>
      <c r="D19" s="30"/>
      <c r="E19" s="30"/>
      <c r="F19" s="17"/>
      <c r="G19" s="17"/>
      <c r="H19" s="17"/>
      <c r="I19" s="17"/>
      <c r="J19" s="17"/>
      <c r="K19" s="17"/>
      <c r="L19" s="17"/>
      <c r="M19" s="17"/>
      <c r="N19" s="31"/>
    </row>
    <row r="20" spans="1:15" ht="23.25" customHeight="1">
      <c r="A20" s="1"/>
      <c r="B20" s="32"/>
      <c r="C20" s="26"/>
      <c r="D20" s="26"/>
      <c r="E20" s="26"/>
      <c r="F20" s="27" t="s">
        <v>28</v>
      </c>
      <c r="G20" s="27"/>
      <c r="H20" s="27"/>
      <c r="I20" s="27"/>
      <c r="J20" s="27"/>
      <c r="K20" s="27">
        <v>2018</v>
      </c>
      <c r="L20" s="27">
        <v>2019</v>
      </c>
      <c r="M20" s="27">
        <v>2020</v>
      </c>
      <c r="N20" s="27">
        <v>2021</v>
      </c>
      <c r="O20" s="25"/>
    </row>
    <row r="21" spans="1:15" ht="45" customHeight="1">
      <c r="A21" s="1"/>
      <c r="B21" s="33" t="s">
        <v>27</v>
      </c>
      <c r="C21" s="26"/>
      <c r="D21" s="26"/>
      <c r="E21" s="26"/>
      <c r="F21" s="27">
        <v>107817.5</v>
      </c>
      <c r="G21" s="27"/>
      <c r="H21" s="27"/>
      <c r="I21" s="27"/>
      <c r="J21" s="27"/>
      <c r="K21" s="27">
        <v>13820.5</v>
      </c>
      <c r="L21" s="27">
        <v>12907</v>
      </c>
      <c r="M21" s="27">
        <v>12907</v>
      </c>
      <c r="N21" s="27">
        <v>12907</v>
      </c>
      <c r="O21" s="25"/>
    </row>
    <row r="22" spans="1:14" ht="22.5" customHeight="1">
      <c r="A22" s="1"/>
      <c r="B22" s="33" t="s">
        <v>29</v>
      </c>
      <c r="C22" s="34"/>
      <c r="D22" s="26"/>
      <c r="E22" s="35"/>
      <c r="F22" s="27">
        <v>107668</v>
      </c>
      <c r="G22" s="36"/>
      <c r="H22" s="36"/>
      <c r="I22" s="36"/>
      <c r="J22" s="36"/>
      <c r="K22" s="36">
        <v>13671</v>
      </c>
      <c r="L22" s="36">
        <v>12907</v>
      </c>
      <c r="M22" s="36">
        <v>12907</v>
      </c>
      <c r="N22" s="36">
        <v>12907</v>
      </c>
    </row>
    <row r="23" spans="1:14" ht="33" customHeight="1">
      <c r="A23" s="1"/>
      <c r="B23" s="37" t="s">
        <v>33</v>
      </c>
      <c r="C23" s="38"/>
      <c r="D23" s="38"/>
      <c r="E23" s="39"/>
      <c r="F23" s="27">
        <v>149.5</v>
      </c>
      <c r="G23" s="32"/>
      <c r="H23" s="32"/>
      <c r="I23" s="32"/>
      <c r="J23" s="32"/>
      <c r="K23" s="32">
        <v>149.5</v>
      </c>
      <c r="L23" s="32">
        <v>0</v>
      </c>
      <c r="M23" s="32">
        <v>0</v>
      </c>
      <c r="N23" s="32">
        <v>0</v>
      </c>
    </row>
    <row r="24" spans="1:14" ht="13.5" customHeight="1">
      <c r="A24" s="1"/>
      <c r="B24" s="38"/>
      <c r="C24" s="38"/>
      <c r="D24" s="38"/>
      <c r="E24" s="40"/>
      <c r="F24" s="27"/>
      <c r="G24" s="32"/>
      <c r="H24" s="32"/>
      <c r="I24" s="32"/>
      <c r="J24" s="32"/>
      <c r="K24" s="32"/>
      <c r="L24" s="32"/>
      <c r="M24" s="32"/>
      <c r="N24" s="32"/>
    </row>
    <row r="25" spans="1:14" ht="19.5" customHeight="1">
      <c r="A25" s="1"/>
      <c r="B25" s="37" t="s">
        <v>30</v>
      </c>
      <c r="C25" s="38"/>
      <c r="D25" s="38"/>
      <c r="E25" s="40"/>
      <c r="F25" s="27">
        <v>106467.8</v>
      </c>
      <c r="G25" s="32"/>
      <c r="H25" s="32"/>
      <c r="I25" s="32"/>
      <c r="J25" s="32"/>
      <c r="K25" s="32">
        <v>14660.8</v>
      </c>
      <c r="L25" s="32">
        <v>16440</v>
      </c>
      <c r="M25" s="32">
        <v>16087</v>
      </c>
      <c r="N25" s="36">
        <v>15258</v>
      </c>
    </row>
    <row r="26" spans="1:14" ht="19.5" customHeight="1">
      <c r="A26" s="1"/>
      <c r="B26" s="37" t="s">
        <v>31</v>
      </c>
      <c r="C26" s="38"/>
      <c r="D26" s="38"/>
      <c r="E26" s="41"/>
      <c r="F26" s="27">
        <v>98476.8</v>
      </c>
      <c r="G26" s="42"/>
      <c r="H26" s="42"/>
      <c r="I26" s="42"/>
      <c r="J26" s="42"/>
      <c r="K26" s="32">
        <v>13856.8</v>
      </c>
      <c r="L26" s="32">
        <v>15400</v>
      </c>
      <c r="M26" s="32">
        <v>14900</v>
      </c>
      <c r="N26" s="36">
        <v>13900</v>
      </c>
    </row>
    <row r="27" spans="1:14" ht="15.75">
      <c r="A27" s="2"/>
      <c r="B27" s="43" t="s">
        <v>32</v>
      </c>
      <c r="C27" s="44"/>
      <c r="D27" s="44"/>
      <c r="E27" s="44"/>
      <c r="F27" s="27">
        <v>7991</v>
      </c>
      <c r="G27" s="32"/>
      <c r="H27" s="32"/>
      <c r="I27" s="32"/>
      <c r="J27" s="32"/>
      <c r="K27" s="36">
        <v>804</v>
      </c>
      <c r="L27" s="32">
        <v>1040</v>
      </c>
      <c r="M27" s="32">
        <v>1187</v>
      </c>
      <c r="N27" s="36">
        <v>1358</v>
      </c>
    </row>
    <row r="28" spans="1:14" ht="20.25" customHeight="1">
      <c r="A28" s="2"/>
      <c r="B28" s="37" t="s">
        <v>34</v>
      </c>
      <c r="C28" s="44"/>
      <c r="D28" s="44"/>
      <c r="E28" s="44"/>
      <c r="F28" s="27">
        <v>214285.3</v>
      </c>
      <c r="G28" s="32"/>
      <c r="H28" s="32"/>
      <c r="I28" s="32"/>
      <c r="J28" s="32"/>
      <c r="K28" s="36">
        <v>28481.3</v>
      </c>
      <c r="L28" s="36">
        <v>29347</v>
      </c>
      <c r="M28" s="36">
        <v>28994</v>
      </c>
      <c r="N28" s="36">
        <v>28165</v>
      </c>
    </row>
    <row r="29" spans="1:14" ht="15.75">
      <c r="A29" s="2"/>
      <c r="B29" s="37" t="s">
        <v>31</v>
      </c>
      <c r="C29" s="44"/>
      <c r="D29" s="44"/>
      <c r="E29" s="44"/>
      <c r="F29" s="27">
        <v>206144.8</v>
      </c>
      <c r="G29" s="32"/>
      <c r="H29" s="32"/>
      <c r="I29" s="32"/>
      <c r="J29" s="32"/>
      <c r="K29" s="36">
        <v>27527.8</v>
      </c>
      <c r="L29" s="36">
        <v>28307</v>
      </c>
      <c r="M29" s="36">
        <v>27807</v>
      </c>
      <c r="N29" s="36">
        <v>26807</v>
      </c>
    </row>
    <row r="30" spans="1:14" ht="15.75">
      <c r="A30" s="2"/>
      <c r="B30" s="37" t="s">
        <v>32</v>
      </c>
      <c r="C30" s="44"/>
      <c r="D30" s="44"/>
      <c r="E30" s="44"/>
      <c r="F30" s="27">
        <v>7991</v>
      </c>
      <c r="G30" s="32"/>
      <c r="H30" s="32"/>
      <c r="I30" s="32"/>
      <c r="J30" s="32"/>
      <c r="K30" s="36">
        <v>804</v>
      </c>
      <c r="L30" s="36">
        <v>1040</v>
      </c>
      <c r="M30" s="36">
        <v>1187</v>
      </c>
      <c r="N30" s="36">
        <v>1358</v>
      </c>
    </row>
    <row r="31" spans="1:14" ht="28.5">
      <c r="A31" s="2"/>
      <c r="B31" s="37" t="s">
        <v>35</v>
      </c>
      <c r="C31" s="44"/>
      <c r="D31" s="44"/>
      <c r="E31" s="44"/>
      <c r="F31" s="27">
        <v>149.5</v>
      </c>
      <c r="G31" s="32"/>
      <c r="H31" s="32"/>
      <c r="I31" s="32"/>
      <c r="J31" s="32"/>
      <c r="K31" s="36">
        <v>149.5</v>
      </c>
      <c r="L31" s="36">
        <v>0</v>
      </c>
      <c r="M31" s="36">
        <v>0</v>
      </c>
      <c r="N31" s="36">
        <v>0</v>
      </c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15">
    <mergeCell ref="B17:N17"/>
    <mergeCell ref="B18:N18"/>
    <mergeCell ref="B16:M16"/>
    <mergeCell ref="A15:E15"/>
    <mergeCell ref="E8:E9"/>
    <mergeCell ref="F8:F9"/>
    <mergeCell ref="B8:B9"/>
    <mergeCell ref="C8:C9"/>
    <mergeCell ref="D8:D9"/>
    <mergeCell ref="L1:N1"/>
    <mergeCell ref="G8:N8"/>
    <mergeCell ref="A5:M5"/>
    <mergeCell ref="A6:M6"/>
    <mergeCell ref="A7:M7"/>
    <mergeCell ref="A8:A9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2019-02-28T09:59:14Z</cp:lastPrinted>
  <dcterms:created xsi:type="dcterms:W3CDTF">2016-02-19T12:20:46Z</dcterms:created>
  <dcterms:modified xsi:type="dcterms:W3CDTF">2019-03-04T14:11:04Z</dcterms:modified>
  <cp:category/>
  <cp:version/>
  <cp:contentType/>
  <cp:contentStatus/>
</cp:coreProperties>
</file>