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55" windowHeight="8445" firstSheet="1" activeTab="1"/>
  </bookViews>
  <sheets>
    <sheet name="План " sheetId="1" state="hidden" r:id="rId1"/>
    <sheet name="План" sheetId="2" r:id="rId2"/>
  </sheets>
  <definedNames/>
  <calcPr fullCalcOnLoad="1"/>
</workbook>
</file>

<file path=xl/sharedStrings.xml><?xml version="1.0" encoding="utf-8"?>
<sst xmlns="http://schemas.openxmlformats.org/spreadsheetml/2006/main" count="37" uniqueCount="26">
  <si>
    <t>№ п/п</t>
  </si>
  <si>
    <t>Мероприятия, источники финансирования</t>
  </si>
  <si>
    <t>Сроки исполнения,объемы финансирования тыс.руб.</t>
  </si>
  <si>
    <t>местный бюджет</t>
  </si>
  <si>
    <t>прочие источники</t>
  </si>
  <si>
    <t>М 1:2000 , М :500</t>
  </si>
  <si>
    <t xml:space="preserve"> прочие  источники</t>
  </si>
  <si>
    <t>областной бюджет</t>
  </si>
  <si>
    <t>Основное мероприятие  Развитие градостроительной деятельности</t>
  </si>
  <si>
    <t>Выполнение кадастровых работ по внесению изменений в документы территориального планирования и градостроительного зонирования</t>
  </si>
  <si>
    <t xml:space="preserve">местный бюджет </t>
  </si>
  <si>
    <t>1.</t>
  </si>
  <si>
    <t>2.</t>
  </si>
  <si>
    <t>3.</t>
  </si>
  <si>
    <t>4.</t>
  </si>
  <si>
    <t>5.</t>
  </si>
  <si>
    <t>Разработка землеустроительной документации по описанию границ населенных пунктов Калужской области для внесения в сведения Единого государственного реестра недвижимости и (или) разработка землеустроительной документации по описанию границ территориальных зон муниципальных образований Калужской области для внесения в сведения Единого государственного реестра недвижимости в т.ч.:</t>
  </si>
  <si>
    <t xml:space="preserve">ВСЕГО </t>
  </si>
  <si>
    <t>Создание цифровой топографической основы муниципального образования городское поселение «Город Малоярославец» в т.ч.:</t>
  </si>
  <si>
    <t>Кадастровые работы по устранению реестровых ошибок, выявленных при внесении в сведения ЕГРН описания границ муниципального образования городское поселение "Город Малоярославец" и территориальных зон в т.ч.:</t>
  </si>
  <si>
    <t>Разработка проектов планировки и проектов межевания районов жилой застройки (в том числе цифровой топографической основы для проектирования). Подготовка межевых планов земльных участков под МКД и иные объекты, в т.ч.:</t>
  </si>
  <si>
    <t>Приложение №1</t>
  </si>
  <si>
    <t>к постановлению администрации</t>
  </si>
  <si>
    <t xml:space="preserve">муниципального образования городское поселекние "Город Малоярославец" </t>
  </si>
  <si>
    <t>Всего</t>
  </si>
  <si>
    <t xml:space="preserve">     от     02.02.2022        №95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</si>
</sst>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</numFmts>
  <fonts count="42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b/>
      <sz val="13"/>
      <name val="Times New Roman"/>
      <family val="1"/>
    </font>
    <font>
      <sz val="13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0" fontId="3" fillId="0" borderId="0" xfId="0" applyFont="1" applyFill="1" applyAlignment="1">
      <alignment horizontal="justify"/>
    </xf>
    <xf numFmtId="0" fontId="2" fillId="0" borderId="0" xfId="0" applyFont="1" applyFill="1" applyAlignment="1">
      <alignment/>
    </xf>
    <xf numFmtId="0" fontId="4" fillId="0" borderId="11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justify"/>
    </xf>
    <xf numFmtId="0" fontId="2" fillId="0" borderId="12" xfId="0" applyFont="1" applyFill="1" applyBorder="1" applyAlignment="1">
      <alignment horizontal="right"/>
    </xf>
    <xf numFmtId="0" fontId="2" fillId="0" borderId="13" xfId="0" applyFont="1" applyFill="1" applyBorder="1" applyAlignment="1">
      <alignment horizontal="right"/>
    </xf>
    <xf numFmtId="0" fontId="3" fillId="0" borderId="14" xfId="0" applyFont="1" applyFill="1" applyBorder="1" applyAlignment="1">
      <alignment horizontal="right" vertical="center"/>
    </xf>
    <xf numFmtId="172" fontId="0" fillId="0" borderId="0" xfId="0" applyNumberFormat="1" applyAlignment="1">
      <alignment/>
    </xf>
    <xf numFmtId="0" fontId="2" fillId="0" borderId="15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/>
    </xf>
    <xf numFmtId="0" fontId="5" fillId="0" borderId="16" xfId="0" applyFont="1" applyFill="1" applyBorder="1" applyAlignment="1">
      <alignment horizontal="right" vertical="center"/>
    </xf>
    <xf numFmtId="172" fontId="5" fillId="0" borderId="13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72" fontId="5" fillId="0" borderId="0" xfId="0" applyNumberFormat="1" applyFont="1" applyFill="1" applyBorder="1" applyAlignment="1">
      <alignment horizontal="center" vertical="center"/>
    </xf>
    <xf numFmtId="172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2" fillId="0" borderId="15" xfId="0" applyFont="1" applyFill="1" applyBorder="1" applyAlignment="1">
      <alignment wrapText="1"/>
    </xf>
    <xf numFmtId="172" fontId="3" fillId="0" borderId="15" xfId="0" applyNumberFormat="1" applyFont="1" applyFill="1" applyBorder="1" applyAlignment="1">
      <alignment horizontal="center" vertical="top"/>
    </xf>
    <xf numFmtId="172" fontId="2" fillId="0" borderId="12" xfId="0" applyNumberFormat="1" applyFont="1" applyFill="1" applyBorder="1" applyAlignment="1">
      <alignment horizontal="center" vertical="center"/>
    </xf>
    <xf numFmtId="172" fontId="2" fillId="0" borderId="13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right" wrapText="1"/>
    </xf>
    <xf numFmtId="0" fontId="2" fillId="0" borderId="13" xfId="0" applyFont="1" applyFill="1" applyBorder="1" applyAlignment="1">
      <alignment/>
    </xf>
    <xf numFmtId="172" fontId="2" fillId="0" borderId="17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right" wrapText="1"/>
    </xf>
    <xf numFmtId="172" fontId="2" fillId="0" borderId="10" xfId="0" applyNumberFormat="1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right" vertical="center" wrapText="1"/>
    </xf>
    <xf numFmtId="172" fontId="3" fillId="0" borderId="15" xfId="0" applyNumberFormat="1" applyFont="1" applyFill="1" applyBorder="1" applyAlignment="1">
      <alignment horizontal="center" vertical="center"/>
    </xf>
    <xf numFmtId="172" fontId="3" fillId="0" borderId="12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172" fontId="3" fillId="0" borderId="20" xfId="0" applyNumberFormat="1" applyFont="1" applyFill="1" applyBorder="1" applyAlignment="1">
      <alignment horizontal="center" vertical="top"/>
    </xf>
    <xf numFmtId="172" fontId="2" fillId="0" borderId="19" xfId="0" applyNumberFormat="1" applyFont="1" applyFill="1" applyBorder="1" applyAlignment="1">
      <alignment horizontal="center" vertical="center"/>
    </xf>
    <xf numFmtId="172" fontId="2" fillId="0" borderId="21" xfId="0" applyNumberFormat="1" applyFont="1" applyFill="1" applyBorder="1" applyAlignment="1">
      <alignment horizontal="center" vertical="center"/>
    </xf>
    <xf numFmtId="172" fontId="3" fillId="0" borderId="20" xfId="0" applyNumberFormat="1" applyFont="1" applyFill="1" applyBorder="1" applyAlignment="1">
      <alignment horizontal="center" vertical="center"/>
    </xf>
    <xf numFmtId="172" fontId="3" fillId="0" borderId="19" xfId="0" applyNumberFormat="1" applyFont="1" applyFill="1" applyBorder="1" applyAlignment="1">
      <alignment horizontal="center" vertical="center"/>
    </xf>
    <xf numFmtId="172" fontId="5" fillId="0" borderId="17" xfId="0" applyNumberFormat="1" applyFont="1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top"/>
    </xf>
    <xf numFmtId="0" fontId="0" fillId="0" borderId="23" xfId="0" applyFill="1" applyBorder="1" applyAlignment="1">
      <alignment horizontal="center" vertical="top"/>
    </xf>
    <xf numFmtId="0" fontId="0" fillId="0" borderId="24" xfId="0" applyFill="1" applyBorder="1" applyAlignment="1">
      <alignment horizontal="center" vertical="top"/>
    </xf>
    <xf numFmtId="0" fontId="2" fillId="0" borderId="0" xfId="0" applyFont="1" applyAlignment="1">
      <alignment horizontal="right"/>
    </xf>
    <xf numFmtId="0" fontId="2" fillId="0" borderId="0" xfId="0" applyFont="1" applyFill="1" applyAlignment="1">
      <alignment horizontal="right" wrapText="1"/>
    </xf>
    <xf numFmtId="172" fontId="3" fillId="0" borderId="15" xfId="0" applyNumberFormat="1" applyFont="1" applyFill="1" applyBorder="1" applyAlignment="1">
      <alignment horizontal="center" vertical="top"/>
    </xf>
    <xf numFmtId="172" fontId="3" fillId="0" borderId="12" xfId="0" applyNumberFormat="1" applyFont="1" applyFill="1" applyBorder="1" applyAlignment="1">
      <alignment horizontal="center" vertical="top"/>
    </xf>
    <xf numFmtId="0" fontId="0" fillId="0" borderId="25" xfId="0" applyFill="1" applyBorder="1" applyAlignment="1">
      <alignment horizontal="center" vertical="top"/>
    </xf>
    <xf numFmtId="0" fontId="0" fillId="0" borderId="26" xfId="0" applyFill="1" applyBorder="1" applyAlignment="1">
      <alignment horizontal="center" vertical="top"/>
    </xf>
    <xf numFmtId="0" fontId="0" fillId="0" borderId="27" xfId="0" applyFill="1" applyBorder="1" applyAlignment="1">
      <alignment horizontal="center" vertical="top"/>
    </xf>
    <xf numFmtId="0" fontId="2" fillId="0" borderId="0" xfId="0" applyFont="1" applyFill="1" applyAlignment="1">
      <alignment horizont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top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D34" sqref="C34:D3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9"/>
  <sheetViews>
    <sheetView tabSelected="1" zoomScalePageLayoutView="0" workbookViewId="0" topLeftCell="A1">
      <selection activeCell="C13" sqref="C13"/>
    </sheetView>
  </sheetViews>
  <sheetFormatPr defaultColWidth="9.00390625" defaultRowHeight="12.75"/>
  <cols>
    <col min="1" max="1" width="3.75390625" style="0" customWidth="1"/>
    <col min="2" max="2" width="74.625" style="0" customWidth="1"/>
    <col min="3" max="3" width="11.375" style="0" customWidth="1"/>
    <col min="4" max="4" width="10.125" style="0" hidden="1" customWidth="1"/>
    <col min="5" max="5" width="12.25390625" style="0" hidden="1" customWidth="1"/>
    <col min="6" max="6" width="9.625" style="0" customWidth="1"/>
    <col min="7" max="7" width="11.125" style="0" customWidth="1"/>
    <col min="8" max="8" width="11.625" style="0" customWidth="1"/>
    <col min="9" max="9" width="11.25390625" style="0" customWidth="1"/>
  </cols>
  <sheetData>
    <row r="1" spans="2:9" ht="14.25" customHeight="1">
      <c r="B1" s="46" t="s">
        <v>21</v>
      </c>
      <c r="C1" s="46"/>
      <c r="D1" s="46"/>
      <c r="E1" s="46"/>
      <c r="F1" s="46"/>
      <c r="G1" s="46"/>
      <c r="H1" s="46"/>
      <c r="I1" s="46"/>
    </row>
    <row r="2" spans="2:9" ht="14.25" customHeight="1">
      <c r="B2" s="14"/>
      <c r="C2" s="46" t="s">
        <v>22</v>
      </c>
      <c r="D2" s="46"/>
      <c r="E2" s="46"/>
      <c r="F2" s="46"/>
      <c r="G2" s="46"/>
      <c r="H2" s="46"/>
      <c r="I2" s="46"/>
    </row>
    <row r="3" spans="2:9" ht="14.25" customHeight="1">
      <c r="B3" s="46" t="s">
        <v>23</v>
      </c>
      <c r="C3" s="46"/>
      <c r="D3" s="46"/>
      <c r="E3" s="46"/>
      <c r="F3" s="46"/>
      <c r="G3" s="46"/>
      <c r="H3" s="46"/>
      <c r="I3" s="46"/>
    </row>
    <row r="4" spans="2:9" ht="18" customHeight="1" thickBot="1">
      <c r="B4" s="47" t="s">
        <v>25</v>
      </c>
      <c r="C4" s="47"/>
      <c r="D4" s="47"/>
      <c r="E4" s="47"/>
      <c r="F4" s="47"/>
      <c r="G4" s="47"/>
      <c r="H4" s="47"/>
      <c r="I4" s="47"/>
    </row>
    <row r="5" spans="1:9" ht="14.25" hidden="1">
      <c r="A5" s="1"/>
      <c r="B5" s="33"/>
      <c r="C5" s="33"/>
      <c r="D5" s="33"/>
      <c r="E5" s="33"/>
      <c r="F5" s="33"/>
      <c r="G5" s="33"/>
      <c r="H5" s="33"/>
      <c r="I5" s="33"/>
    </row>
    <row r="6" spans="1:9" ht="16.5" customHeight="1">
      <c r="A6" s="59" t="s">
        <v>0</v>
      </c>
      <c r="B6" s="54" t="s">
        <v>1</v>
      </c>
      <c r="C6" s="54" t="s">
        <v>2</v>
      </c>
      <c r="D6" s="54"/>
      <c r="E6" s="54"/>
      <c r="F6" s="54"/>
      <c r="G6" s="54"/>
      <c r="H6" s="54"/>
      <c r="I6" s="55"/>
    </row>
    <row r="7" spans="1:9" ht="19.5" customHeight="1" thickBot="1">
      <c r="A7" s="60"/>
      <c r="B7" s="61"/>
      <c r="C7" s="34" t="s">
        <v>24</v>
      </c>
      <c r="D7" s="35">
        <v>2020</v>
      </c>
      <c r="E7" s="35">
        <v>2021</v>
      </c>
      <c r="F7" s="35">
        <v>2022</v>
      </c>
      <c r="G7" s="35">
        <v>2023</v>
      </c>
      <c r="H7" s="35">
        <v>2024</v>
      </c>
      <c r="I7" s="36">
        <v>2025</v>
      </c>
    </row>
    <row r="8" spans="1:9" ht="16.5" customHeight="1" hidden="1" thickBot="1">
      <c r="A8" s="7"/>
      <c r="B8" s="56" t="s">
        <v>8</v>
      </c>
      <c r="C8" s="56"/>
      <c r="D8" s="56"/>
      <c r="E8" s="56"/>
      <c r="F8" s="56"/>
      <c r="G8" s="56"/>
      <c r="H8" s="56"/>
      <c r="I8" s="57"/>
    </row>
    <row r="9" spans="1:9" ht="32.25" customHeight="1">
      <c r="A9" s="50" t="s">
        <v>11</v>
      </c>
      <c r="B9" s="21" t="s">
        <v>9</v>
      </c>
      <c r="C9" s="22">
        <f aca="true" t="shared" si="0" ref="C9:I9">C10+C11+C12</f>
        <v>1507.5990000000002</v>
      </c>
      <c r="D9" s="22">
        <f t="shared" si="0"/>
        <v>90.968</v>
      </c>
      <c r="E9" s="22">
        <f t="shared" si="0"/>
        <v>910</v>
      </c>
      <c r="F9" s="22">
        <f t="shared" si="0"/>
        <v>0</v>
      </c>
      <c r="G9" s="22">
        <f t="shared" si="0"/>
        <v>80</v>
      </c>
      <c r="H9" s="22">
        <f t="shared" si="0"/>
        <v>426.63100000000003</v>
      </c>
      <c r="I9" s="37">
        <f t="shared" si="0"/>
        <v>0</v>
      </c>
    </row>
    <row r="10" spans="1:9" ht="18" customHeight="1">
      <c r="A10" s="51"/>
      <c r="B10" s="9" t="s">
        <v>3</v>
      </c>
      <c r="C10" s="23">
        <f>D10+E10+F10+G10+H10+I10</f>
        <v>254.63100000000003</v>
      </c>
      <c r="D10" s="23">
        <v>40.968</v>
      </c>
      <c r="E10" s="23">
        <f>126.348-35.348</f>
        <v>91</v>
      </c>
      <c r="F10" s="23">
        <v>0</v>
      </c>
      <c r="G10" s="23">
        <v>80</v>
      </c>
      <c r="H10" s="23">
        <v>42.663</v>
      </c>
      <c r="I10" s="38">
        <v>0</v>
      </c>
    </row>
    <row r="11" spans="1:9" ht="18" customHeight="1" thickBot="1">
      <c r="A11" s="51"/>
      <c r="B11" s="9" t="s">
        <v>7</v>
      </c>
      <c r="C11" s="23">
        <f>D11+E11+F11+G11+H11+I11</f>
        <v>1202.968</v>
      </c>
      <c r="D11" s="23">
        <v>0</v>
      </c>
      <c r="E11" s="23">
        <f>1137.132-318.132</f>
        <v>819</v>
      </c>
      <c r="F11" s="23">
        <v>0</v>
      </c>
      <c r="G11" s="23">
        <v>0</v>
      </c>
      <c r="H11" s="23">
        <v>383.968</v>
      </c>
      <c r="I11" s="38">
        <v>0</v>
      </c>
    </row>
    <row r="12" spans="1:9" ht="15.75" customHeight="1" hidden="1" thickBot="1">
      <c r="A12" s="52"/>
      <c r="B12" s="10" t="s">
        <v>4</v>
      </c>
      <c r="C12" s="24">
        <f>D12+E12+F12+G12+H12+I12</f>
        <v>50</v>
      </c>
      <c r="D12" s="24">
        <v>50</v>
      </c>
      <c r="E12" s="24"/>
      <c r="F12" s="24"/>
      <c r="G12" s="24"/>
      <c r="H12" s="24"/>
      <c r="I12" s="27"/>
    </row>
    <row r="13" spans="1:9" ht="88.5" customHeight="1">
      <c r="A13" s="50" t="s">
        <v>12</v>
      </c>
      <c r="B13" s="21" t="s">
        <v>16</v>
      </c>
      <c r="C13" s="22">
        <f>C14+C15+C16</f>
        <v>609.967</v>
      </c>
      <c r="D13" s="22">
        <f aca="true" t="shared" si="1" ref="D13:I13">D14+D15+D16</f>
        <v>301.507</v>
      </c>
      <c r="E13" s="22">
        <f t="shared" si="1"/>
        <v>110</v>
      </c>
      <c r="F13" s="22">
        <f t="shared" si="1"/>
        <v>50</v>
      </c>
      <c r="G13" s="22">
        <f t="shared" si="1"/>
        <v>0</v>
      </c>
      <c r="H13" s="22">
        <f t="shared" si="1"/>
        <v>48.459999999999994</v>
      </c>
      <c r="I13" s="37">
        <f t="shared" si="1"/>
        <v>100</v>
      </c>
    </row>
    <row r="14" spans="1:9" ht="14.25" customHeight="1">
      <c r="A14" s="51"/>
      <c r="B14" s="25" t="s">
        <v>10</v>
      </c>
      <c r="C14" s="23">
        <f>D14+E14+F14+G14+H14+I14</f>
        <v>377.353</v>
      </c>
      <c r="D14" s="23">
        <f>193+18.507</f>
        <v>211.507</v>
      </c>
      <c r="E14" s="23">
        <f>11.111-0.111</f>
        <v>11</v>
      </c>
      <c r="F14" s="23">
        <v>50</v>
      </c>
      <c r="G14" s="23">
        <v>0</v>
      </c>
      <c r="H14" s="23">
        <v>4.846</v>
      </c>
      <c r="I14" s="38">
        <v>100</v>
      </c>
    </row>
    <row r="15" spans="1:9" ht="14.25" customHeight="1" thickBot="1">
      <c r="A15" s="51"/>
      <c r="B15" s="25" t="s">
        <v>7</v>
      </c>
      <c r="C15" s="23">
        <f>D15+E15+F15+G15+H15+I15</f>
        <v>142.614</v>
      </c>
      <c r="D15" s="23"/>
      <c r="E15" s="23">
        <f>100-1</f>
        <v>99</v>
      </c>
      <c r="F15" s="23">
        <v>0</v>
      </c>
      <c r="G15" s="23">
        <v>0</v>
      </c>
      <c r="H15" s="23">
        <v>43.614</v>
      </c>
      <c r="I15" s="38">
        <v>0</v>
      </c>
    </row>
    <row r="16" spans="1:9" ht="18" customHeight="1" hidden="1" thickBot="1">
      <c r="A16" s="52"/>
      <c r="B16" s="10" t="s">
        <v>4</v>
      </c>
      <c r="C16" s="24">
        <f>D16+E16+F16+G16+H16+I16</f>
        <v>90</v>
      </c>
      <c r="D16" s="24">
        <f>90</f>
        <v>90</v>
      </c>
      <c r="E16" s="24">
        <v>0</v>
      </c>
      <c r="F16" s="24">
        <v>0</v>
      </c>
      <c r="G16" s="24">
        <v>0</v>
      </c>
      <c r="H16" s="24">
        <v>0</v>
      </c>
      <c r="I16" s="27">
        <v>0</v>
      </c>
    </row>
    <row r="17" spans="1:9" ht="27.75" customHeight="1">
      <c r="A17" s="50" t="s">
        <v>13</v>
      </c>
      <c r="B17" s="62" t="s">
        <v>18</v>
      </c>
      <c r="C17" s="48">
        <f aca="true" t="shared" si="2" ref="C17:I17">C19+C20</f>
        <v>1350</v>
      </c>
      <c r="D17" s="48">
        <f t="shared" si="2"/>
        <v>1350</v>
      </c>
      <c r="E17" s="48">
        <f t="shared" si="2"/>
        <v>0</v>
      </c>
      <c r="F17" s="48">
        <f t="shared" si="2"/>
        <v>0</v>
      </c>
      <c r="G17" s="48">
        <f t="shared" si="2"/>
        <v>0</v>
      </c>
      <c r="H17" s="48">
        <f t="shared" si="2"/>
        <v>0</v>
      </c>
      <c r="I17" s="48">
        <f t="shared" si="2"/>
        <v>0</v>
      </c>
    </row>
    <row r="18" spans="1:9" ht="37.5" customHeight="1" hidden="1">
      <c r="A18" s="51"/>
      <c r="B18" s="63"/>
      <c r="C18" s="49"/>
      <c r="D18" s="49"/>
      <c r="E18" s="49"/>
      <c r="F18" s="49"/>
      <c r="G18" s="49"/>
      <c r="H18" s="49"/>
      <c r="I18" s="49"/>
    </row>
    <row r="19" spans="1:9" ht="18" customHeight="1" thickBot="1">
      <c r="A19" s="51"/>
      <c r="B19" s="9" t="s">
        <v>3</v>
      </c>
      <c r="C19" s="23">
        <f>D19+E19+F19+G19+H19+I19</f>
        <v>150</v>
      </c>
      <c r="D19" s="23">
        <v>150</v>
      </c>
      <c r="E19" s="23">
        <f>150-150</f>
        <v>0</v>
      </c>
      <c r="F19" s="23">
        <v>0</v>
      </c>
      <c r="G19" s="23">
        <v>0</v>
      </c>
      <c r="H19" s="23">
        <v>0</v>
      </c>
      <c r="I19" s="38">
        <v>0</v>
      </c>
    </row>
    <row r="20" spans="1:9" ht="15" customHeight="1" hidden="1" thickBot="1">
      <c r="A20" s="51"/>
      <c r="B20" s="9" t="s">
        <v>4</v>
      </c>
      <c r="C20" s="23">
        <f>D20+E20+F20+G20+H20+I20</f>
        <v>1200</v>
      </c>
      <c r="D20" s="23">
        <v>1200</v>
      </c>
      <c r="E20" s="23">
        <v>0</v>
      </c>
      <c r="F20" s="23">
        <v>0</v>
      </c>
      <c r="G20" s="23">
        <v>0</v>
      </c>
      <c r="H20" s="23">
        <v>0</v>
      </c>
      <c r="I20" s="38">
        <v>0</v>
      </c>
    </row>
    <row r="21" spans="1:9" ht="4.5" customHeight="1" hidden="1">
      <c r="A21" s="52"/>
      <c r="B21" s="26"/>
      <c r="C21" s="24"/>
      <c r="D21" s="24"/>
      <c r="E21" s="24"/>
      <c r="F21" s="24"/>
      <c r="G21" s="24"/>
      <c r="H21" s="24"/>
      <c r="I21" s="27"/>
    </row>
    <row r="22" spans="1:9" ht="44.25" customHeight="1">
      <c r="A22" s="50" t="s">
        <v>14</v>
      </c>
      <c r="B22" s="13" t="s">
        <v>20</v>
      </c>
      <c r="C22" s="22">
        <f>C24+C25</f>
        <v>3182.1090000000004</v>
      </c>
      <c r="D22" s="22">
        <f aca="true" t="shared" si="3" ref="D22:I22">D24+D25</f>
        <v>1136.081</v>
      </c>
      <c r="E22" s="22">
        <f t="shared" si="3"/>
        <v>394.6</v>
      </c>
      <c r="F22" s="22">
        <f t="shared" si="3"/>
        <v>444.249</v>
      </c>
      <c r="G22" s="22">
        <f t="shared" si="3"/>
        <v>414.019</v>
      </c>
      <c r="H22" s="22">
        <f t="shared" si="3"/>
        <v>443.16</v>
      </c>
      <c r="I22" s="37">
        <f t="shared" si="3"/>
        <v>350</v>
      </c>
    </row>
    <row r="23" spans="1:9" ht="15" customHeight="1" hidden="1">
      <c r="A23" s="51"/>
      <c r="B23" s="8" t="s">
        <v>5</v>
      </c>
      <c r="C23" s="23"/>
      <c r="D23" s="23"/>
      <c r="E23" s="23"/>
      <c r="F23" s="23"/>
      <c r="G23" s="23"/>
      <c r="H23" s="23"/>
      <c r="I23" s="38"/>
    </row>
    <row r="24" spans="1:9" ht="15" customHeight="1" thickBot="1">
      <c r="A24" s="51"/>
      <c r="B24" s="9" t="s">
        <v>3</v>
      </c>
      <c r="C24" s="23">
        <f>D24+E24+F24+G24+H24+I24</f>
        <v>2182.1090000000004</v>
      </c>
      <c r="D24" s="23">
        <f>129.284+6.797</f>
        <v>136.081</v>
      </c>
      <c r="E24" s="23">
        <f>208.688+185.912</f>
        <v>394.6</v>
      </c>
      <c r="F24" s="23">
        <v>444.249</v>
      </c>
      <c r="G24" s="23">
        <v>414.019</v>
      </c>
      <c r="H24" s="23">
        <v>443.16</v>
      </c>
      <c r="I24" s="38">
        <v>350</v>
      </c>
    </row>
    <row r="25" spans="1:11" ht="16.5" customHeight="1" hidden="1" thickBot="1">
      <c r="A25" s="52"/>
      <c r="B25" s="10" t="s">
        <v>6</v>
      </c>
      <c r="C25" s="24">
        <f>D25+E25+F25+G25+H25+I25</f>
        <v>1000</v>
      </c>
      <c r="D25" s="24">
        <v>1000</v>
      </c>
      <c r="E25" s="24">
        <v>0</v>
      </c>
      <c r="F25" s="24">
        <v>0</v>
      </c>
      <c r="G25" s="24">
        <v>0</v>
      </c>
      <c r="H25" s="24">
        <v>0</v>
      </c>
      <c r="I25" s="27">
        <v>0</v>
      </c>
      <c r="K25" s="2"/>
    </row>
    <row r="26" spans="1:16" ht="44.25" customHeight="1">
      <c r="A26" s="50" t="s">
        <v>15</v>
      </c>
      <c r="B26" s="21" t="s">
        <v>19</v>
      </c>
      <c r="C26" s="22">
        <f>C27+C28+C29</f>
        <v>389.076</v>
      </c>
      <c r="D26" s="22">
        <f aca="true" t="shared" si="4" ref="D26:I26">D27+D28+D29</f>
        <v>94.444</v>
      </c>
      <c r="E26" s="22">
        <f t="shared" si="4"/>
        <v>34</v>
      </c>
      <c r="F26" s="22">
        <f t="shared" si="4"/>
        <v>57.512</v>
      </c>
      <c r="G26" s="22">
        <f t="shared" si="4"/>
        <v>59.812000000000005</v>
      </c>
      <c r="H26" s="22">
        <f t="shared" si="4"/>
        <v>93.308</v>
      </c>
      <c r="I26" s="37">
        <f t="shared" si="4"/>
        <v>50</v>
      </c>
      <c r="J26" s="2"/>
      <c r="K26" s="2"/>
      <c r="L26" s="2"/>
      <c r="M26" s="2"/>
      <c r="N26" s="2"/>
      <c r="O26" s="2"/>
      <c r="P26" s="2"/>
    </row>
    <row r="27" spans="1:9" ht="15" customHeight="1">
      <c r="A27" s="51"/>
      <c r="B27" s="25" t="s">
        <v>3</v>
      </c>
      <c r="C27" s="23">
        <f>D27+E27+F27+G27+H27+I27</f>
        <v>78.907</v>
      </c>
      <c r="D27" s="23">
        <f>10-5.556</f>
        <v>4.444</v>
      </c>
      <c r="E27" s="23">
        <f>3.853-0.453</f>
        <v>3.4000000000000004</v>
      </c>
      <c r="F27" s="23">
        <v>5.751</v>
      </c>
      <c r="G27" s="23">
        <v>5.981</v>
      </c>
      <c r="H27" s="23">
        <v>9.331</v>
      </c>
      <c r="I27" s="38">
        <v>50</v>
      </c>
    </row>
    <row r="28" spans="1:9" ht="15" customHeight="1" thickBot="1">
      <c r="A28" s="51"/>
      <c r="B28" s="25" t="s">
        <v>7</v>
      </c>
      <c r="C28" s="23">
        <f>D28+E28+F28+G28+H28+I28</f>
        <v>220.169</v>
      </c>
      <c r="D28" s="23">
        <f>40-40</f>
        <v>0</v>
      </c>
      <c r="E28" s="23">
        <f>34.681-4.081</f>
        <v>30.599999999999998</v>
      </c>
      <c r="F28" s="23">
        <v>51.761</v>
      </c>
      <c r="G28" s="23">
        <v>53.831</v>
      </c>
      <c r="H28" s="23">
        <v>83.977</v>
      </c>
      <c r="I28" s="38">
        <v>0</v>
      </c>
    </row>
    <row r="29" spans="1:9" ht="15" customHeight="1" hidden="1" thickBot="1">
      <c r="A29" s="58"/>
      <c r="B29" s="28" t="s">
        <v>4</v>
      </c>
      <c r="C29" s="29">
        <f>D29+E29+F29+G29+H29+I29</f>
        <v>90</v>
      </c>
      <c r="D29" s="29">
        <v>90</v>
      </c>
      <c r="E29" s="29">
        <v>0</v>
      </c>
      <c r="F29" s="29">
        <v>0</v>
      </c>
      <c r="G29" s="29">
        <v>0</v>
      </c>
      <c r="H29" s="29">
        <v>0</v>
      </c>
      <c r="I29" s="39">
        <v>0</v>
      </c>
    </row>
    <row r="30" spans="1:11" ht="14.25">
      <c r="A30" s="43"/>
      <c r="B30" s="30" t="s">
        <v>17</v>
      </c>
      <c r="C30" s="31">
        <f>C31+C32+C33</f>
        <v>7038.751</v>
      </c>
      <c r="D30" s="31">
        <f aca="true" t="shared" si="5" ref="D30:I30">D31+D32+D33</f>
        <v>2973</v>
      </c>
      <c r="E30" s="31">
        <f t="shared" si="5"/>
        <v>1448.6</v>
      </c>
      <c r="F30" s="31">
        <f t="shared" si="5"/>
        <v>551.761</v>
      </c>
      <c r="G30" s="31">
        <f t="shared" si="5"/>
        <v>553.831</v>
      </c>
      <c r="H30" s="31">
        <f t="shared" si="5"/>
        <v>1011.559</v>
      </c>
      <c r="I30" s="40">
        <f t="shared" si="5"/>
        <v>500</v>
      </c>
      <c r="K30" s="12"/>
    </row>
    <row r="31" spans="1:13" ht="14.25">
      <c r="A31" s="44"/>
      <c r="B31" s="11" t="s">
        <v>3</v>
      </c>
      <c r="C31" s="32">
        <f>D31+E31+F31+G31+H31+I31</f>
        <v>3043</v>
      </c>
      <c r="D31" s="32">
        <f aca="true" t="shared" si="6" ref="D31:I31">D10+D14+D19+D24+D27</f>
        <v>543</v>
      </c>
      <c r="E31" s="32">
        <f t="shared" si="6"/>
        <v>500</v>
      </c>
      <c r="F31" s="32">
        <f t="shared" si="6"/>
        <v>500</v>
      </c>
      <c r="G31" s="32">
        <f t="shared" si="6"/>
        <v>500</v>
      </c>
      <c r="H31" s="32">
        <f t="shared" si="6"/>
        <v>500.00000000000006</v>
      </c>
      <c r="I31" s="41">
        <f t="shared" si="6"/>
        <v>500</v>
      </c>
      <c r="J31" s="3"/>
      <c r="K31" s="12"/>
      <c r="L31" s="3"/>
      <c r="M31" s="3"/>
    </row>
    <row r="32" spans="1:12" ht="14.25">
      <c r="A32" s="44"/>
      <c r="B32" s="11" t="s">
        <v>7</v>
      </c>
      <c r="C32" s="32">
        <f>D32+E32+F32+G32+H32+I32</f>
        <v>1565.751</v>
      </c>
      <c r="D32" s="32">
        <f aca="true" t="shared" si="7" ref="D32:I32">D11+D15+D28</f>
        <v>0</v>
      </c>
      <c r="E32" s="32">
        <f t="shared" si="7"/>
        <v>948.6</v>
      </c>
      <c r="F32" s="32">
        <f t="shared" si="7"/>
        <v>51.761</v>
      </c>
      <c r="G32" s="32">
        <f t="shared" si="7"/>
        <v>53.831</v>
      </c>
      <c r="H32" s="32">
        <f t="shared" si="7"/>
        <v>511.55899999999997</v>
      </c>
      <c r="I32" s="41">
        <f t="shared" si="7"/>
        <v>0</v>
      </c>
      <c r="K32" s="12"/>
      <c r="L32" s="3"/>
    </row>
    <row r="33" spans="1:12" ht="17.25" hidden="1" thickBot="1">
      <c r="A33" s="45"/>
      <c r="B33" s="15" t="s">
        <v>6</v>
      </c>
      <c r="C33" s="16">
        <f>D33+E33+F33+G33+H33+I33</f>
        <v>2430</v>
      </c>
      <c r="D33" s="16">
        <f aca="true" t="shared" si="8" ref="D33:I33">D12+D16+D20+D25+D29</f>
        <v>2430</v>
      </c>
      <c r="E33" s="16">
        <f t="shared" si="8"/>
        <v>0</v>
      </c>
      <c r="F33" s="16">
        <f t="shared" si="8"/>
        <v>0</v>
      </c>
      <c r="G33" s="16">
        <f t="shared" si="8"/>
        <v>0</v>
      </c>
      <c r="H33" s="16">
        <f t="shared" si="8"/>
        <v>0</v>
      </c>
      <c r="I33" s="42">
        <f t="shared" si="8"/>
        <v>0</v>
      </c>
      <c r="K33" s="12"/>
      <c r="L33" s="3"/>
    </row>
    <row r="34" spans="1:11" ht="16.5">
      <c r="A34" s="2"/>
      <c r="B34" s="17"/>
      <c r="C34" s="18"/>
      <c r="D34" s="18"/>
      <c r="E34" s="18"/>
      <c r="F34" s="18"/>
      <c r="G34" s="18"/>
      <c r="H34" s="18"/>
      <c r="I34" s="18"/>
      <c r="K34" s="4"/>
    </row>
    <row r="35" spans="2:9" ht="16.5">
      <c r="B35" s="17"/>
      <c r="C35" s="19"/>
      <c r="D35" s="19"/>
      <c r="E35" s="19"/>
      <c r="F35" s="19"/>
      <c r="G35" s="20"/>
      <c r="H35" s="20"/>
      <c r="I35" s="20"/>
    </row>
    <row r="36" spans="2:9" ht="14.25">
      <c r="B36" s="5"/>
      <c r="C36" s="3"/>
      <c r="D36" s="3"/>
      <c r="E36" s="3"/>
      <c r="F36" s="3"/>
      <c r="G36" s="3"/>
      <c r="H36" s="3"/>
      <c r="I36" s="3"/>
    </row>
    <row r="37" spans="2:9" ht="0.75" customHeight="1">
      <c r="B37" s="53"/>
      <c r="C37" s="53"/>
      <c r="D37" s="53"/>
      <c r="E37" s="53"/>
      <c r="F37" s="53"/>
      <c r="G37" s="53"/>
      <c r="H37" s="53"/>
      <c r="I37" s="53"/>
    </row>
    <row r="38" spans="2:9" ht="15">
      <c r="B38" s="6"/>
      <c r="C38" s="3"/>
      <c r="D38" s="3"/>
      <c r="E38" s="3"/>
      <c r="F38" s="3"/>
      <c r="G38" s="3"/>
      <c r="H38" s="3"/>
      <c r="I38" s="3"/>
    </row>
    <row r="39" spans="2:9" ht="12.75">
      <c r="B39" s="3"/>
      <c r="C39" s="3"/>
      <c r="D39" s="3"/>
      <c r="E39" s="3"/>
      <c r="F39" s="3"/>
      <c r="G39" s="3"/>
      <c r="H39" s="3"/>
      <c r="I39" s="3"/>
    </row>
  </sheetData>
  <sheetProtection/>
  <mergeCells count="23">
    <mergeCell ref="H17:H18"/>
    <mergeCell ref="C2:I2"/>
    <mergeCell ref="B3:I3"/>
    <mergeCell ref="A6:A7"/>
    <mergeCell ref="B6:B7"/>
    <mergeCell ref="A9:A12"/>
    <mergeCell ref="B17:B18"/>
    <mergeCell ref="E17:E18"/>
    <mergeCell ref="A26:A29"/>
    <mergeCell ref="F17:F18"/>
    <mergeCell ref="G17:G18"/>
    <mergeCell ref="C17:C18"/>
    <mergeCell ref="D17:D18"/>
    <mergeCell ref="A30:A33"/>
    <mergeCell ref="B1:I1"/>
    <mergeCell ref="B4:I4"/>
    <mergeCell ref="I17:I18"/>
    <mergeCell ref="A13:A16"/>
    <mergeCell ref="B37:I37"/>
    <mergeCell ref="C6:I6"/>
    <mergeCell ref="B8:I8"/>
    <mergeCell ref="A22:A25"/>
    <mergeCell ref="A17:A21"/>
  </mergeCells>
  <printOptions/>
  <pageMargins left="0.7874015748031497" right="0.3937007874015748" top="0.3937007874015748" bottom="0.3937007874015748" header="0.5118110236220472" footer="0.5118110236220472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Комфин</dc:creator>
  <cp:keywords/>
  <dc:description/>
  <cp:lastModifiedBy>Borz</cp:lastModifiedBy>
  <cp:lastPrinted>2022-02-02T07:05:48Z</cp:lastPrinted>
  <dcterms:created xsi:type="dcterms:W3CDTF">2016-01-21T11:34:39Z</dcterms:created>
  <dcterms:modified xsi:type="dcterms:W3CDTF">2022-02-07T09:10:00Z</dcterms:modified>
  <cp:category/>
  <cp:version/>
  <cp:contentType/>
  <cp:contentStatus/>
</cp:coreProperties>
</file>