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<sst xmlns="http://schemas.openxmlformats.org/spreadsheetml/2006/main" count="78" uniqueCount="38">
  <si>
    <t>местный бюджет</t>
  </si>
  <si>
    <t>областной бюджет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</si>
  <si>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</si>
  <si>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</si>
  <si>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п/п</t>
  </si>
  <si>
    <t>1.</t>
  </si>
  <si>
    <t>2.</t>
  </si>
  <si>
    <t>3.</t>
  </si>
  <si>
    <t>4.</t>
  </si>
  <si>
    <t>1.1.</t>
  </si>
  <si>
    <t>1.2.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</si>
  <si>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</si>
  <si>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</si>
  <si>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</si>
  <si>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</si>
  <si>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</si>
  <si>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</si>
  <si>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</si>
  <si>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</si>
  <si>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</si>
  <si>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</si>
  <si>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 xml:space="preserve"> </t>
  </si>
  <si>
    <t>итого</t>
  </si>
  <si>
    <t xml:space="preserve">4. Объемы и источники финансирования  муниципальной программы </t>
  </si>
  <si>
    <t>Наименование программныех мероприятий</t>
  </si>
  <si>
    <t>источники финансирования</t>
  </si>
  <si>
    <t>ВСЕГО                                                                   по всем мероприятиям муниципальной программы</t>
  </si>
  <si>
    <t>Наименование программных мероприятий</t>
  </si>
  <si>
    <t>1.4</t>
  </si>
  <si>
    <t>диагностика автомобильных дорог в рамках реализации национального проекта "БАД" на улично-дорожной сети</t>
  </si>
  <si>
    <t>1.5</t>
  </si>
  <si>
    <t>Услуги строительного контроля (технадзор)</t>
  </si>
  <si>
    <t>1.6</t>
  </si>
  <si>
    <t>Ремонт съездов с дорог общего пользования</t>
  </si>
  <si>
    <t>к постановлению администрации</t>
  </si>
  <si>
    <t>Объемы финансирования по годам                      тыс.руб.</t>
  </si>
  <si>
    <t>Приложение №2</t>
  </si>
  <si>
    <t>от  10.02.2021г.                  №117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</si>
</sst>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justify" wrapText="1"/>
    </xf>
    <xf numFmtId="177" fontId="7" fillId="0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center" vertical="top"/>
    </xf>
    <xf numFmtId="16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6" fontId="8" fillId="0" borderId="11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center" wrapText="1"/>
    </xf>
    <xf numFmtId="178" fontId="8" fillId="0" borderId="19" xfId="0" applyNumberFormat="1" applyFont="1" applyFill="1" applyBorder="1" applyAlignment="1">
      <alignment horizontal="center" vertical="center" wrapText="1"/>
    </xf>
    <xf numFmtId="178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center" wrapText="1"/>
    </xf>
    <xf numFmtId="178" fontId="8" fillId="0" borderId="22" xfId="0" applyNumberFormat="1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justify" vertical="top" wrapText="1"/>
    </xf>
    <xf numFmtId="178" fontId="8" fillId="0" borderId="25" xfId="0" applyNumberFormat="1" applyFont="1" applyFill="1" applyBorder="1" applyAlignment="1">
      <alignment horizontal="center" vertical="center" wrapText="1"/>
    </xf>
    <xf numFmtId="178" fontId="10" fillId="0" borderId="2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vertical="top" wrapText="1"/>
    </xf>
    <xf numFmtId="178" fontId="8" fillId="0" borderId="27" xfId="0" applyNumberFormat="1" applyFont="1" applyFill="1" applyBorder="1" applyAlignment="1">
      <alignment horizontal="center" vertical="center" wrapText="1"/>
    </xf>
    <xf numFmtId="178" fontId="10" fillId="0" borderId="2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justify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" fontId="10" fillId="0" borderId="29" xfId="0" applyNumberFormat="1" applyFont="1" applyFill="1" applyBorder="1" applyAlignment="1">
      <alignment horizontal="center" vertical="top"/>
    </xf>
    <xf numFmtId="16" fontId="10" fillId="0" borderId="30" xfId="0" applyNumberFormat="1" applyFont="1" applyFill="1" applyBorder="1" applyAlignment="1">
      <alignment horizontal="center" vertical="top"/>
    </xf>
    <xf numFmtId="16" fontId="10" fillId="0" borderId="24" xfId="0" applyNumberFormat="1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11.875" style="0" customWidth="1"/>
    <col min="4" max="4" width="11.375" style="0" customWidth="1"/>
    <col min="5" max="5" width="11.125" style="0" customWidth="1"/>
    <col min="6" max="6" width="11.00390625" style="0" customWidth="1"/>
    <col min="7" max="7" width="11.875" style="0" customWidth="1"/>
    <col min="8" max="8" width="10.875" style="0" hidden="1" customWidth="1"/>
    <col min="9" max="9" width="11.375" style="0" hidden="1" customWidth="1"/>
    <col min="10" max="10" width="13.625" style="0" customWidth="1"/>
  </cols>
  <sheetData>
    <row r="1" spans="1:10" ht="15.75">
      <c r="A1" s="31"/>
      <c r="B1" s="31"/>
      <c r="C1" s="31"/>
      <c r="D1" s="31"/>
      <c r="E1" s="32"/>
      <c r="F1" s="32"/>
      <c r="G1" s="80"/>
      <c r="H1" s="80"/>
      <c r="I1" s="80"/>
      <c r="J1" s="80"/>
    </row>
    <row r="2" spans="1:10" ht="15.75">
      <c r="A2" s="31"/>
      <c r="B2" s="31"/>
      <c r="C2" s="31"/>
      <c r="D2" s="31"/>
      <c r="E2" s="84" t="s">
        <v>36</v>
      </c>
      <c r="F2" s="84"/>
      <c r="G2" s="84"/>
      <c r="H2" s="84"/>
      <c r="I2" s="84"/>
      <c r="J2" s="84"/>
    </row>
    <row r="3" spans="1:10" ht="15.75">
      <c r="A3" s="31"/>
      <c r="B3" s="31"/>
      <c r="C3" s="31"/>
      <c r="D3" s="31"/>
      <c r="E3" s="84" t="s">
        <v>34</v>
      </c>
      <c r="F3" s="84"/>
      <c r="G3" s="84"/>
      <c r="H3" s="84"/>
      <c r="I3" s="84"/>
      <c r="J3" s="84"/>
    </row>
    <row r="4" spans="1:10" ht="15.75">
      <c r="A4" s="31"/>
      <c r="B4" s="31"/>
      <c r="C4" s="31"/>
      <c r="D4" s="31"/>
      <c r="E4" s="33"/>
      <c r="F4" s="80" t="s">
        <v>37</v>
      </c>
      <c r="G4" s="80"/>
      <c r="H4" s="80"/>
      <c r="I4" s="80"/>
      <c r="J4" s="80"/>
    </row>
    <row r="5" spans="1:10" ht="15.75">
      <c r="A5" s="31"/>
      <c r="B5" s="87" t="s">
        <v>23</v>
      </c>
      <c r="C5" s="87"/>
      <c r="D5" s="87"/>
      <c r="E5" s="87"/>
      <c r="F5" s="87"/>
      <c r="G5" s="87"/>
      <c r="H5" s="87"/>
      <c r="I5" s="34"/>
      <c r="J5" s="31"/>
    </row>
    <row r="6" spans="1:10" ht="11.25" customHeight="1">
      <c r="A6" s="31"/>
      <c r="B6" s="31" t="s">
        <v>2</v>
      </c>
      <c r="C6" s="31"/>
      <c r="D6" s="31" t="s">
        <v>3</v>
      </c>
      <c r="E6" s="31"/>
      <c r="F6" s="31"/>
      <c r="G6" s="31"/>
      <c r="H6" s="31"/>
      <c r="I6" s="31"/>
      <c r="J6" s="31"/>
    </row>
    <row r="7" spans="1:13" ht="17.25" customHeight="1">
      <c r="A7" s="97" t="s">
        <v>4</v>
      </c>
      <c r="B7" s="88" t="s">
        <v>24</v>
      </c>
      <c r="C7" s="85" t="s">
        <v>25</v>
      </c>
      <c r="D7" s="88" t="s">
        <v>35</v>
      </c>
      <c r="E7" s="88"/>
      <c r="F7" s="88"/>
      <c r="G7" s="88"/>
      <c r="H7" s="88"/>
      <c r="I7" s="88"/>
      <c r="J7" s="88"/>
      <c r="K7" s="5"/>
      <c r="L7" s="5"/>
      <c r="M7" s="5"/>
    </row>
    <row r="8" spans="1:13" ht="32.25" customHeight="1">
      <c r="A8" s="97"/>
      <c r="B8" s="88"/>
      <c r="C8" s="86"/>
      <c r="D8" s="35">
        <v>2020</v>
      </c>
      <c r="E8" s="35">
        <v>2021</v>
      </c>
      <c r="F8" s="35">
        <v>2022</v>
      </c>
      <c r="G8" s="35">
        <v>2023</v>
      </c>
      <c r="H8" s="35">
        <v>2024</v>
      </c>
      <c r="I8" s="35">
        <v>2025</v>
      </c>
      <c r="J8" s="35" t="s">
        <v>22</v>
      </c>
      <c r="K8" s="5"/>
      <c r="L8" s="5"/>
      <c r="M8" s="5"/>
    </row>
    <row r="9" spans="1:13" ht="12.75" customHeight="1" hidden="1">
      <c r="A9" s="36"/>
      <c r="B9" s="98"/>
      <c r="C9" s="98"/>
      <c r="D9" s="98"/>
      <c r="E9" s="98"/>
      <c r="F9" s="98"/>
      <c r="G9" s="98"/>
      <c r="H9" s="98"/>
      <c r="I9" s="98"/>
      <c r="J9" s="98"/>
      <c r="K9" s="5"/>
      <c r="L9" s="5"/>
      <c r="M9" s="5"/>
    </row>
    <row r="10" spans="1:13" ht="25.5" customHeight="1" thickBot="1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5"/>
      <c r="L10" s="5"/>
      <c r="M10" s="5"/>
    </row>
    <row r="11" spans="1:13" ht="17.25" customHeight="1">
      <c r="A11" s="89" t="s">
        <v>5</v>
      </c>
      <c r="B11" s="92" t="s">
        <v>14</v>
      </c>
      <c r="C11" s="37"/>
      <c r="D11" s="38">
        <f>D12+D13</f>
        <v>48986.112</v>
      </c>
      <c r="E11" s="38">
        <f aca="true" t="shared" si="0" ref="E11:J11">E12+E13</f>
        <v>4670</v>
      </c>
      <c r="F11" s="38">
        <f t="shared" si="0"/>
        <v>5192.780000000001</v>
      </c>
      <c r="G11" s="38">
        <f t="shared" si="0"/>
        <v>3275.928</v>
      </c>
      <c r="H11" s="38">
        <f t="shared" si="0"/>
        <v>10046.4</v>
      </c>
      <c r="I11" s="38">
        <f t="shared" si="0"/>
        <v>10000</v>
      </c>
      <c r="J11" s="39">
        <f t="shared" si="0"/>
        <v>82171.22</v>
      </c>
      <c r="K11" s="5"/>
      <c r="L11" s="5"/>
      <c r="M11" s="5"/>
    </row>
    <row r="12" spans="1:13" ht="31.5" customHeight="1">
      <c r="A12" s="90"/>
      <c r="B12" s="93"/>
      <c r="C12" s="40" t="s">
        <v>0</v>
      </c>
      <c r="D12" s="41">
        <f>D15+D18+D19+D20</f>
        <v>5187.731</v>
      </c>
      <c r="E12" s="41">
        <f>E15+E21</f>
        <v>4670</v>
      </c>
      <c r="F12" s="41">
        <f>F15+F21</f>
        <v>5192.780000000001</v>
      </c>
      <c r="G12" s="41">
        <f>G15+G21</f>
        <v>3275.928</v>
      </c>
      <c r="H12" s="41">
        <f>H15+H18+H19</f>
        <v>10046.4</v>
      </c>
      <c r="I12" s="41">
        <f>I15+I18+I19</f>
        <v>10000</v>
      </c>
      <c r="J12" s="42">
        <f>J15+J18+J19+J20+J21</f>
        <v>38372.839</v>
      </c>
      <c r="K12" s="5"/>
      <c r="L12" s="5"/>
      <c r="M12" s="5"/>
    </row>
    <row r="13" spans="1:13" ht="27" customHeight="1" hidden="1">
      <c r="A13" s="91"/>
      <c r="B13" s="94"/>
      <c r="C13" s="43" t="s">
        <v>1</v>
      </c>
      <c r="D13" s="41">
        <f>D16</f>
        <v>43798.381</v>
      </c>
      <c r="E13" s="41">
        <f aca="true" t="shared" si="1" ref="E13:J13">E16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2">
        <f t="shared" si="1"/>
        <v>43798.381</v>
      </c>
      <c r="K13" s="5"/>
      <c r="L13" s="5"/>
      <c r="M13" s="5"/>
    </row>
    <row r="14" spans="1:13" ht="26.25" customHeight="1" hidden="1">
      <c r="A14" s="44" t="s">
        <v>9</v>
      </c>
      <c r="B14" s="45" t="s">
        <v>12</v>
      </c>
      <c r="C14" s="46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2">
        <f aca="true" t="shared" si="2" ref="J14:J28">D14+E14+F14+G14+H14+I14</f>
        <v>0</v>
      </c>
      <c r="K14" s="5"/>
      <c r="L14" s="5"/>
      <c r="M14" s="5"/>
    </row>
    <row r="15" spans="1:13" ht="28.5" customHeight="1">
      <c r="A15" s="101" t="s">
        <v>10</v>
      </c>
      <c r="B15" s="99" t="s">
        <v>15</v>
      </c>
      <c r="C15" s="46" t="s">
        <v>0</v>
      </c>
      <c r="D15" s="47">
        <f>2206.889+3351.366-2250</f>
        <v>3308.255</v>
      </c>
      <c r="E15" s="47">
        <v>3170</v>
      </c>
      <c r="F15" s="47">
        <v>3692.78</v>
      </c>
      <c r="G15" s="47">
        <v>2500</v>
      </c>
      <c r="H15" s="47">
        <v>10046.4</v>
      </c>
      <c r="I15" s="47">
        <v>10000</v>
      </c>
      <c r="J15" s="42">
        <f t="shared" si="2"/>
        <v>32717.434999999998</v>
      </c>
      <c r="K15" s="4"/>
      <c r="L15" s="5"/>
      <c r="M15" s="5"/>
    </row>
    <row r="16" spans="1:14" ht="24.75" customHeight="1" hidden="1">
      <c r="A16" s="102"/>
      <c r="B16" s="100"/>
      <c r="C16" s="48" t="s">
        <v>1</v>
      </c>
      <c r="D16" s="47">
        <v>43798.381</v>
      </c>
      <c r="E16" s="47"/>
      <c r="F16" s="47"/>
      <c r="G16" s="47"/>
      <c r="H16" s="47"/>
      <c r="I16" s="47"/>
      <c r="J16" s="42">
        <f t="shared" si="2"/>
        <v>43798.381</v>
      </c>
      <c r="K16" s="5"/>
      <c r="L16" s="28"/>
      <c r="M16" s="5"/>
      <c r="N16" s="15"/>
    </row>
    <row r="17" spans="1:13" ht="13.5" customHeight="1" hidden="1" thickBot="1">
      <c r="A17" s="103"/>
      <c r="B17" s="49"/>
      <c r="C17" s="49"/>
      <c r="D17" s="47"/>
      <c r="E17" s="47"/>
      <c r="F17" s="47"/>
      <c r="G17" s="47"/>
      <c r="H17" s="47"/>
      <c r="I17" s="47"/>
      <c r="J17" s="42">
        <f t="shared" si="2"/>
        <v>0</v>
      </c>
      <c r="K17" s="5"/>
      <c r="L17" s="5"/>
      <c r="M17" s="5"/>
    </row>
    <row r="18" spans="1:14" ht="39" customHeight="1" hidden="1">
      <c r="A18" s="50" t="s">
        <v>17</v>
      </c>
      <c r="B18" s="46" t="s">
        <v>19</v>
      </c>
      <c r="C18" s="46" t="s">
        <v>0</v>
      </c>
      <c r="D18" s="47">
        <f>1517.411-115+290-70</f>
        <v>1622.411</v>
      </c>
      <c r="E18" s="47"/>
      <c r="F18" s="47"/>
      <c r="G18" s="47"/>
      <c r="H18" s="47"/>
      <c r="I18" s="47"/>
      <c r="J18" s="42">
        <f t="shared" si="2"/>
        <v>1622.411</v>
      </c>
      <c r="K18" s="5"/>
      <c r="L18" s="5"/>
      <c r="M18" s="5"/>
      <c r="N18" s="5"/>
    </row>
    <row r="19" spans="1:14" ht="53.25" customHeight="1" hidden="1" thickBot="1">
      <c r="A19" s="51" t="s">
        <v>28</v>
      </c>
      <c r="B19" s="52" t="s">
        <v>29</v>
      </c>
      <c r="C19" s="52" t="s">
        <v>0</v>
      </c>
      <c r="D19" s="53">
        <f>34.594+2.406+0.065</f>
        <v>37.065</v>
      </c>
      <c r="E19" s="53"/>
      <c r="F19" s="53"/>
      <c r="G19" s="53"/>
      <c r="H19" s="53"/>
      <c r="I19" s="53"/>
      <c r="J19" s="54">
        <f t="shared" si="2"/>
        <v>37.065</v>
      </c>
      <c r="K19" s="5"/>
      <c r="L19" s="5"/>
      <c r="M19" s="5"/>
      <c r="N19" s="5"/>
    </row>
    <row r="20" spans="1:14" ht="32.25" customHeight="1" hidden="1" thickBot="1">
      <c r="A20" s="55" t="s">
        <v>30</v>
      </c>
      <c r="B20" s="56" t="s">
        <v>31</v>
      </c>
      <c r="C20" s="52" t="s">
        <v>0</v>
      </c>
      <c r="D20" s="57">
        <v>220</v>
      </c>
      <c r="E20" s="57"/>
      <c r="F20" s="57"/>
      <c r="G20" s="57"/>
      <c r="H20" s="57"/>
      <c r="I20" s="57"/>
      <c r="J20" s="54">
        <f t="shared" si="2"/>
        <v>220</v>
      </c>
      <c r="K20" s="5"/>
      <c r="L20" s="30"/>
      <c r="M20" s="5"/>
      <c r="N20" s="5"/>
    </row>
    <row r="21" spans="1:14" ht="38.25" customHeight="1" thickBot="1">
      <c r="A21" s="55" t="s">
        <v>32</v>
      </c>
      <c r="B21" s="56" t="s">
        <v>33</v>
      </c>
      <c r="C21" s="52" t="s">
        <v>0</v>
      </c>
      <c r="D21" s="57"/>
      <c r="E21" s="57">
        <v>1500</v>
      </c>
      <c r="F21" s="57">
        <v>1500</v>
      </c>
      <c r="G21" s="57">
        <v>775.928</v>
      </c>
      <c r="H21" s="57"/>
      <c r="I21" s="57"/>
      <c r="J21" s="58">
        <f>D21+E21+F21+G21+H21+I21</f>
        <v>3775.928</v>
      </c>
      <c r="K21" s="5"/>
      <c r="L21" s="30"/>
      <c r="M21" s="5"/>
      <c r="N21" s="5"/>
    </row>
    <row r="22" spans="1:13" ht="42" customHeight="1" thickBot="1">
      <c r="A22" s="59" t="s">
        <v>6</v>
      </c>
      <c r="B22" s="60" t="s">
        <v>13</v>
      </c>
      <c r="C22" s="61" t="s">
        <v>0</v>
      </c>
      <c r="D22" s="62">
        <v>2000</v>
      </c>
      <c r="E22" s="62">
        <v>2000</v>
      </c>
      <c r="F22" s="62">
        <v>2000</v>
      </c>
      <c r="G22" s="62">
        <v>1000</v>
      </c>
      <c r="H22" s="62">
        <v>3500</v>
      </c>
      <c r="I22" s="62">
        <v>2500</v>
      </c>
      <c r="J22" s="63">
        <f t="shared" si="2"/>
        <v>13000</v>
      </c>
      <c r="K22" s="5" t="s">
        <v>21</v>
      </c>
      <c r="L22" s="5"/>
      <c r="M22" s="5"/>
    </row>
    <row r="23" spans="1:13" ht="15.75" customHeight="1" hidden="1">
      <c r="A23" s="64"/>
      <c r="B23" s="65" t="s">
        <v>1</v>
      </c>
      <c r="C23" s="65"/>
      <c r="D23" s="66"/>
      <c r="E23" s="66"/>
      <c r="F23" s="66"/>
      <c r="G23" s="67"/>
      <c r="H23" s="66"/>
      <c r="I23" s="66"/>
      <c r="J23" s="67">
        <f t="shared" si="2"/>
        <v>0</v>
      </c>
      <c r="K23" s="5"/>
      <c r="L23" s="5"/>
      <c r="M23" s="5"/>
    </row>
    <row r="24" spans="1:13" ht="12.75" customHeight="1" hidden="1">
      <c r="A24" s="68"/>
      <c r="B24" s="45"/>
      <c r="C24" s="45"/>
      <c r="D24" s="47"/>
      <c r="E24" s="47"/>
      <c r="F24" s="47"/>
      <c r="G24" s="47"/>
      <c r="H24" s="47"/>
      <c r="I24" s="47"/>
      <c r="J24" s="41">
        <f t="shared" si="2"/>
        <v>0</v>
      </c>
      <c r="K24" s="5"/>
      <c r="L24" s="5"/>
      <c r="M24" s="5"/>
    </row>
    <row r="25" spans="1:13" ht="13.5" customHeight="1" hidden="1" thickBot="1">
      <c r="A25" s="69"/>
      <c r="B25" s="70"/>
      <c r="C25" s="70"/>
      <c r="D25" s="71"/>
      <c r="E25" s="71"/>
      <c r="F25" s="71"/>
      <c r="G25" s="71"/>
      <c r="H25" s="71"/>
      <c r="I25" s="71"/>
      <c r="J25" s="72">
        <f t="shared" si="2"/>
        <v>0</v>
      </c>
      <c r="K25" s="5"/>
      <c r="L25" s="5"/>
      <c r="M25" s="5"/>
    </row>
    <row r="26" spans="1:13" ht="31.5" customHeight="1" thickBot="1">
      <c r="A26" s="59" t="s">
        <v>7</v>
      </c>
      <c r="B26" s="73" t="s">
        <v>11</v>
      </c>
      <c r="C26" s="61" t="s">
        <v>0</v>
      </c>
      <c r="D26" s="62">
        <f>13842.442-34.594-3.951-2.406-92.602-0.443+0.001</f>
        <v>13708.447</v>
      </c>
      <c r="E26" s="62">
        <v>14179.574</v>
      </c>
      <c r="F26" s="62">
        <v>14179.574</v>
      </c>
      <c r="G26" s="62">
        <v>14179.574</v>
      </c>
      <c r="H26" s="62">
        <v>22300</v>
      </c>
      <c r="I26" s="62">
        <v>22300</v>
      </c>
      <c r="J26" s="63">
        <f t="shared" si="2"/>
        <v>100847.169</v>
      </c>
      <c r="K26" s="5"/>
      <c r="L26" s="5"/>
      <c r="M26" s="5"/>
    </row>
    <row r="27" spans="1:13" ht="66.75" customHeight="1" thickBot="1">
      <c r="A27" s="59" t="s">
        <v>8</v>
      </c>
      <c r="B27" s="74" t="s">
        <v>16</v>
      </c>
      <c r="C27" s="61" t="s">
        <v>0</v>
      </c>
      <c r="D27" s="62">
        <f>1397.351+443.383+92.602-12.504</f>
        <v>1920.8320000000003</v>
      </c>
      <c r="E27" s="62">
        <v>820.426</v>
      </c>
      <c r="F27" s="62">
        <v>820.426</v>
      </c>
      <c r="G27" s="62">
        <v>820.426</v>
      </c>
      <c r="H27" s="62">
        <v>5150</v>
      </c>
      <c r="I27" s="62">
        <v>4350</v>
      </c>
      <c r="J27" s="63">
        <f t="shared" si="2"/>
        <v>13882.11</v>
      </c>
      <c r="K27" s="5"/>
      <c r="L27" s="4"/>
      <c r="M27" s="5"/>
    </row>
    <row r="28" spans="1:13" ht="51" customHeight="1">
      <c r="A28" s="81"/>
      <c r="B28" s="75" t="s">
        <v>26</v>
      </c>
      <c r="C28" s="75"/>
      <c r="D28" s="38">
        <f aca="true" t="shared" si="3" ref="D28:I28">D11+D22+D26+D27</f>
        <v>66615.391</v>
      </c>
      <c r="E28" s="38">
        <f t="shared" si="3"/>
        <v>21670</v>
      </c>
      <c r="F28" s="38">
        <f t="shared" si="3"/>
        <v>22192.78</v>
      </c>
      <c r="G28" s="38">
        <f t="shared" si="3"/>
        <v>19275.928</v>
      </c>
      <c r="H28" s="38">
        <f t="shared" si="3"/>
        <v>40996.4</v>
      </c>
      <c r="I28" s="38">
        <f t="shared" si="3"/>
        <v>39150</v>
      </c>
      <c r="J28" s="39">
        <f t="shared" si="2"/>
        <v>209900.499</v>
      </c>
      <c r="K28" s="16"/>
      <c r="L28" s="4"/>
      <c r="M28" s="5"/>
    </row>
    <row r="29" spans="1:13" ht="24" customHeight="1">
      <c r="A29" s="82"/>
      <c r="B29" s="49" t="s">
        <v>18</v>
      </c>
      <c r="C29" s="49"/>
      <c r="D29" s="47">
        <f>D12+D22+D26+D27</f>
        <v>22817.010000000002</v>
      </c>
      <c r="E29" s="47">
        <f aca="true" t="shared" si="4" ref="E29:J29">E12+E22+E26+E27</f>
        <v>21670</v>
      </c>
      <c r="F29" s="47">
        <f t="shared" si="4"/>
        <v>22192.78</v>
      </c>
      <c r="G29" s="47">
        <f t="shared" si="4"/>
        <v>19275.928</v>
      </c>
      <c r="H29" s="47">
        <f t="shared" si="4"/>
        <v>40996.4</v>
      </c>
      <c r="I29" s="47">
        <f t="shared" si="4"/>
        <v>39150</v>
      </c>
      <c r="J29" s="47">
        <f t="shared" si="4"/>
        <v>166102.11800000002</v>
      </c>
      <c r="K29" s="16"/>
      <c r="L29" s="4"/>
      <c r="M29" s="5"/>
    </row>
    <row r="30" spans="1:13" ht="18.75" customHeight="1" hidden="1" thickBot="1">
      <c r="A30" s="83"/>
      <c r="B30" s="76" t="s">
        <v>1</v>
      </c>
      <c r="C30" s="76"/>
      <c r="D30" s="53">
        <f>D13</f>
        <v>43798.381</v>
      </c>
      <c r="E30" s="53">
        <f aca="true" t="shared" si="5" ref="E30:J30">E13</f>
        <v>0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43798.381</v>
      </c>
      <c r="K30" s="16"/>
      <c r="L30" s="4"/>
      <c r="M30" s="5"/>
    </row>
    <row r="31" spans="1:11" ht="15.75">
      <c r="A31" s="77"/>
      <c r="B31" s="77"/>
      <c r="C31" s="77"/>
      <c r="D31" s="78"/>
      <c r="E31" s="78"/>
      <c r="F31" s="78"/>
      <c r="G31" s="78"/>
      <c r="H31" s="78"/>
      <c r="I31" s="78"/>
      <c r="J31" s="78"/>
      <c r="K31" s="5"/>
    </row>
    <row r="32" spans="1:11" ht="15.75">
      <c r="A32" s="31"/>
      <c r="B32" s="77"/>
      <c r="C32" s="77"/>
      <c r="D32" s="77"/>
      <c r="E32" s="77"/>
      <c r="F32" s="77"/>
      <c r="G32" s="77"/>
      <c r="H32" s="79"/>
      <c r="I32" s="79"/>
      <c r="J32" s="77"/>
      <c r="K32" s="5"/>
    </row>
    <row r="33" spans="1:10" ht="15.75">
      <c r="A33" s="31"/>
      <c r="B33" s="77"/>
      <c r="C33" s="77"/>
      <c r="D33" s="77"/>
      <c r="E33" s="77"/>
      <c r="F33" s="77"/>
      <c r="G33" s="77"/>
      <c r="H33" s="79"/>
      <c r="I33" s="79"/>
      <c r="J33" s="77"/>
    </row>
    <row r="34" spans="2:10" ht="14.25">
      <c r="B34" s="1"/>
      <c r="C34" s="1"/>
      <c r="D34" s="1"/>
      <c r="E34" s="1"/>
      <c r="F34" s="1"/>
      <c r="G34" s="1"/>
      <c r="H34" s="1"/>
      <c r="I34" s="1"/>
      <c r="J34" s="1"/>
    </row>
    <row r="35" spans="2:10" ht="14.25">
      <c r="B35" s="1"/>
      <c r="C35" s="1"/>
      <c r="D35" s="1"/>
      <c r="E35" s="1"/>
      <c r="F35" s="1"/>
      <c r="G35" s="1"/>
      <c r="H35" s="1"/>
      <c r="I35" s="1"/>
      <c r="J35" s="1"/>
    </row>
    <row r="36" spans="2:10" ht="14.25">
      <c r="B36" s="1"/>
      <c r="C36" s="1"/>
      <c r="D36" s="1"/>
      <c r="E36" s="1"/>
      <c r="F36" s="1"/>
      <c r="G36" s="1"/>
      <c r="H36" s="1"/>
      <c r="I36" s="1"/>
      <c r="J36" s="1"/>
    </row>
    <row r="37" spans="2:10" ht="14.25">
      <c r="B37" s="1"/>
      <c r="C37" s="1"/>
      <c r="D37" s="1"/>
      <c r="E37" s="1"/>
      <c r="F37" s="1"/>
      <c r="G37" s="1"/>
      <c r="H37" s="1"/>
      <c r="I37" s="1"/>
      <c r="J37" s="1"/>
    </row>
    <row r="38" spans="2:10" ht="14.25">
      <c r="B38" s="1"/>
      <c r="C38" s="1"/>
      <c r="D38" s="1"/>
      <c r="E38" s="1"/>
      <c r="F38" s="1"/>
      <c r="G38" s="1"/>
      <c r="H38" s="1"/>
      <c r="I38" s="1"/>
      <c r="J38" s="1"/>
    </row>
    <row r="39" spans="2:10" ht="14.25">
      <c r="B39" s="1"/>
      <c r="C39" s="1"/>
      <c r="D39" s="1"/>
      <c r="E39" s="1"/>
      <c r="F39" s="1"/>
      <c r="G39" s="1"/>
      <c r="H39" s="1"/>
      <c r="I39" s="1"/>
      <c r="J39" s="1"/>
    </row>
    <row r="40" spans="2:10" ht="14.25"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16">
    <mergeCell ref="B11:B13"/>
    <mergeCell ref="A10:J10"/>
    <mergeCell ref="A7:A8"/>
    <mergeCell ref="B9:J9"/>
    <mergeCell ref="B15:B16"/>
    <mergeCell ref="A15:A17"/>
    <mergeCell ref="F4:J4"/>
    <mergeCell ref="A28:A30"/>
    <mergeCell ref="G1:J1"/>
    <mergeCell ref="E2:J2"/>
    <mergeCell ref="E3:J3"/>
    <mergeCell ref="C7:C8"/>
    <mergeCell ref="B5:H5"/>
    <mergeCell ref="B7:B8"/>
    <mergeCell ref="D7:J7"/>
    <mergeCell ref="A11:A13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15.375" style="0" customWidth="1"/>
    <col min="4" max="4" width="10.75390625" style="0" customWidth="1"/>
    <col min="5" max="5" width="10.00390625" style="0" hidden="1" customWidth="1"/>
    <col min="6" max="6" width="10.625" style="0" hidden="1" customWidth="1"/>
    <col min="7" max="7" width="10.25390625" style="0" hidden="1" customWidth="1"/>
    <col min="8" max="8" width="11.125" style="0" hidden="1" customWidth="1"/>
    <col min="9" max="9" width="11.00390625" style="0" hidden="1" customWidth="1"/>
    <col min="10" max="10" width="11.625" style="0" customWidth="1"/>
  </cols>
  <sheetData>
    <row r="1" spans="2:10" ht="14.25">
      <c r="B1" s="29" t="s">
        <v>23</v>
      </c>
      <c r="C1" s="29"/>
      <c r="D1" s="29"/>
      <c r="E1" s="29"/>
      <c r="F1" s="29"/>
      <c r="G1" s="29"/>
      <c r="H1" s="29"/>
      <c r="I1" s="18"/>
      <c r="J1" s="1"/>
    </row>
    <row r="2" spans="1:10" ht="12.75">
      <c r="A2" s="110" t="s">
        <v>4</v>
      </c>
      <c r="B2" s="104" t="s">
        <v>27</v>
      </c>
      <c r="C2" s="111" t="s">
        <v>25</v>
      </c>
      <c r="D2" s="104"/>
      <c r="E2" s="104"/>
      <c r="F2" s="104"/>
      <c r="G2" s="104"/>
      <c r="H2" s="104"/>
      <c r="I2" s="104"/>
      <c r="J2" s="104"/>
    </row>
    <row r="3" spans="1:10" ht="28.5" customHeight="1">
      <c r="A3" s="110"/>
      <c r="B3" s="104"/>
      <c r="C3" s="112"/>
      <c r="D3" s="6">
        <v>2020</v>
      </c>
      <c r="E3" s="6">
        <v>2021</v>
      </c>
      <c r="F3" s="6">
        <v>2022</v>
      </c>
      <c r="G3" s="6">
        <v>2023</v>
      </c>
      <c r="H3" s="6">
        <v>2024</v>
      </c>
      <c r="I3" s="6">
        <v>2025</v>
      </c>
      <c r="J3" s="6" t="s">
        <v>22</v>
      </c>
    </row>
    <row r="4" spans="1:10" ht="30" customHeight="1">
      <c r="A4" s="20" t="s">
        <v>5</v>
      </c>
      <c r="B4" s="8" t="s">
        <v>14</v>
      </c>
      <c r="C4" s="8"/>
      <c r="D4" s="24">
        <f aca="true" t="shared" si="0" ref="D4:I4">D5+D6+D7+D8</f>
        <v>11815.41</v>
      </c>
      <c r="E4" s="24">
        <f t="shared" si="0"/>
        <v>2600</v>
      </c>
      <c r="F4" s="24">
        <f t="shared" si="0"/>
        <v>2600</v>
      </c>
      <c r="G4" s="24">
        <f t="shared" si="0"/>
        <v>10543.2</v>
      </c>
      <c r="H4" s="24">
        <f t="shared" si="0"/>
        <v>10046.4</v>
      </c>
      <c r="I4" s="24">
        <f t="shared" si="0"/>
        <v>10000</v>
      </c>
      <c r="J4" s="24">
        <f aca="true" t="shared" si="1" ref="J4:J11">D4+E4+F4+G4+H4+I4</f>
        <v>47605.01</v>
      </c>
    </row>
    <row r="5" spans="1:10" ht="55.5" customHeight="1" hidden="1">
      <c r="A5" s="21" t="s">
        <v>9</v>
      </c>
      <c r="B5" s="9" t="s">
        <v>12</v>
      </c>
      <c r="C5" s="11" t="s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f t="shared" si="1"/>
        <v>0</v>
      </c>
    </row>
    <row r="6" spans="1:10" ht="12.75">
      <c r="A6" s="105" t="s">
        <v>10</v>
      </c>
      <c r="B6" s="107" t="s">
        <v>15</v>
      </c>
      <c r="C6" s="11" t="s">
        <v>0</v>
      </c>
      <c r="D6" s="25">
        <v>2600</v>
      </c>
      <c r="E6" s="25">
        <v>2600</v>
      </c>
      <c r="F6" s="25">
        <v>2600</v>
      </c>
      <c r="G6" s="25">
        <v>10543.2</v>
      </c>
      <c r="H6" s="25">
        <v>10046.4</v>
      </c>
      <c r="I6" s="25">
        <v>10000</v>
      </c>
      <c r="J6" s="25">
        <f t="shared" si="1"/>
        <v>38389.6</v>
      </c>
    </row>
    <row r="7" spans="1:10" ht="25.5">
      <c r="A7" s="106"/>
      <c r="B7" s="108"/>
      <c r="C7" s="19" t="s">
        <v>1</v>
      </c>
      <c r="D7" s="25">
        <v>9000</v>
      </c>
      <c r="E7" s="25"/>
      <c r="F7" s="25"/>
      <c r="G7" s="25"/>
      <c r="H7" s="25"/>
      <c r="I7" s="25"/>
      <c r="J7" s="25">
        <f t="shared" si="1"/>
        <v>9000</v>
      </c>
    </row>
    <row r="8" spans="1:10" ht="37.5" customHeight="1">
      <c r="A8" s="22" t="s">
        <v>17</v>
      </c>
      <c r="B8" s="11" t="s">
        <v>19</v>
      </c>
      <c r="C8" s="11" t="s">
        <v>0</v>
      </c>
      <c r="D8" s="25">
        <v>215.41</v>
      </c>
      <c r="E8" s="25"/>
      <c r="F8" s="25"/>
      <c r="G8" s="25"/>
      <c r="H8" s="25"/>
      <c r="I8" s="25"/>
      <c r="J8" s="25">
        <f t="shared" si="1"/>
        <v>215.41</v>
      </c>
    </row>
    <row r="9" spans="1:10" ht="39.75" customHeight="1" hidden="1">
      <c r="A9" s="23" t="s">
        <v>6</v>
      </c>
      <c r="B9" s="12" t="s">
        <v>13</v>
      </c>
      <c r="C9" s="11" t="s">
        <v>0</v>
      </c>
      <c r="D9" s="25">
        <v>2000</v>
      </c>
      <c r="E9" s="25">
        <v>2000</v>
      </c>
      <c r="F9" s="25">
        <v>2000</v>
      </c>
      <c r="G9" s="25">
        <v>3000</v>
      </c>
      <c r="H9" s="25">
        <v>3500</v>
      </c>
      <c r="I9" s="25">
        <v>2500</v>
      </c>
      <c r="J9" s="25">
        <f t="shared" si="1"/>
        <v>15000</v>
      </c>
    </row>
    <row r="10" spans="1:10" ht="38.25" customHeight="1" hidden="1">
      <c r="A10" s="23" t="s">
        <v>7</v>
      </c>
      <c r="B10" s="14" t="s">
        <v>11</v>
      </c>
      <c r="C10" s="11" t="s">
        <v>0</v>
      </c>
      <c r="D10" s="25">
        <v>13400</v>
      </c>
      <c r="E10" s="25">
        <v>13400</v>
      </c>
      <c r="F10" s="25">
        <v>13400</v>
      </c>
      <c r="G10" s="25">
        <v>22300</v>
      </c>
      <c r="H10" s="25">
        <v>22300</v>
      </c>
      <c r="I10" s="25">
        <v>22300</v>
      </c>
      <c r="J10" s="25">
        <f t="shared" si="1"/>
        <v>107100</v>
      </c>
    </row>
    <row r="11" spans="1:10" ht="66" customHeight="1" hidden="1">
      <c r="A11" s="23" t="s">
        <v>8</v>
      </c>
      <c r="B11" s="7" t="s">
        <v>16</v>
      </c>
      <c r="C11" s="11" t="s">
        <v>0</v>
      </c>
      <c r="D11" s="25">
        <v>2552</v>
      </c>
      <c r="E11" s="25">
        <v>3250</v>
      </c>
      <c r="F11" s="25">
        <v>3250</v>
      </c>
      <c r="G11" s="25">
        <v>4350</v>
      </c>
      <c r="H11" s="25">
        <v>5150</v>
      </c>
      <c r="I11" s="25">
        <v>4350</v>
      </c>
      <c r="J11" s="25">
        <f t="shared" si="1"/>
        <v>22902</v>
      </c>
    </row>
    <row r="12" spans="1:10" ht="39" customHeight="1">
      <c r="A12" s="109"/>
      <c r="B12" s="13" t="s">
        <v>26</v>
      </c>
      <c r="C12" s="13"/>
      <c r="D12" s="24">
        <f aca="true" t="shared" si="2" ref="D12:J12">D4+D9+D10+D11</f>
        <v>29767.41</v>
      </c>
      <c r="E12" s="24">
        <f t="shared" si="2"/>
        <v>21250</v>
      </c>
      <c r="F12" s="24">
        <f t="shared" si="2"/>
        <v>21250</v>
      </c>
      <c r="G12" s="24">
        <f t="shared" si="2"/>
        <v>40193.2</v>
      </c>
      <c r="H12" s="24">
        <f t="shared" si="2"/>
        <v>40996.4</v>
      </c>
      <c r="I12" s="24">
        <f t="shared" si="2"/>
        <v>39150</v>
      </c>
      <c r="J12" s="24">
        <f t="shared" si="2"/>
        <v>192607.01</v>
      </c>
    </row>
    <row r="13" spans="1:10" ht="12.75">
      <c r="A13" s="109"/>
      <c r="B13" s="10" t="s">
        <v>18</v>
      </c>
      <c r="C13" s="10"/>
      <c r="D13" s="25">
        <f>D5+D6+D8+D9+D10+D11</f>
        <v>20767.41</v>
      </c>
      <c r="E13" s="25">
        <f>E5+E6+E8+E9+E10+E11</f>
        <v>21250</v>
      </c>
      <c r="F13" s="25">
        <f>F5+F6+F8+F9+F10+F11</f>
        <v>21250</v>
      </c>
      <c r="G13" s="25">
        <f>G5+G6+G8+G9+G10+G11</f>
        <v>40193.2</v>
      </c>
      <c r="H13" s="25">
        <f>H5+H6+H8+H9+H10+H11</f>
        <v>40996.4</v>
      </c>
      <c r="I13" s="25">
        <f>I6+I9+I10+I11</f>
        <v>39150</v>
      </c>
      <c r="J13" s="25">
        <f>J6+J8+J9+J10+J11</f>
        <v>183607.01</v>
      </c>
    </row>
    <row r="14" spans="1:10" ht="12.75">
      <c r="A14" s="109"/>
      <c r="B14" s="10" t="s">
        <v>1</v>
      </c>
      <c r="C14" s="10"/>
      <c r="D14" s="25">
        <f>D7</f>
        <v>9000</v>
      </c>
      <c r="E14" s="25">
        <f>E7</f>
        <v>0</v>
      </c>
      <c r="F14" s="25">
        <f>F7</f>
        <v>0</v>
      </c>
      <c r="G14" s="25">
        <f>G7</f>
        <v>0</v>
      </c>
      <c r="H14" s="25">
        <f>H7</f>
        <v>0</v>
      </c>
      <c r="I14" s="25">
        <v>0</v>
      </c>
      <c r="J14" s="25">
        <f>J7</f>
        <v>9000</v>
      </c>
    </row>
    <row r="15" spans="2:10" ht="14.25">
      <c r="B15" s="2"/>
      <c r="C15" s="2"/>
      <c r="D15" s="26"/>
      <c r="E15" s="26"/>
      <c r="F15" s="26"/>
      <c r="G15" s="26"/>
      <c r="H15" s="26"/>
      <c r="I15" s="26"/>
      <c r="J15" s="27"/>
    </row>
    <row r="16" spans="2:10" ht="14.25">
      <c r="B16" s="2"/>
      <c r="C16" s="2"/>
      <c r="D16" s="2"/>
      <c r="E16" s="2"/>
      <c r="F16" s="2"/>
      <c r="G16" s="3"/>
      <c r="H16" s="17"/>
      <c r="I16" s="17"/>
      <c r="J16" s="3"/>
    </row>
  </sheetData>
  <sheetProtection/>
  <mergeCells count="7">
    <mergeCell ref="D2:J2"/>
    <mergeCell ref="A6:A7"/>
    <mergeCell ref="B6:B7"/>
    <mergeCell ref="A12:A14"/>
    <mergeCell ref="A2:A3"/>
    <mergeCell ref="B2:B3"/>
    <mergeCell ref="C2:C3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2021-02-08T14:03:50Z</cp:lastPrinted>
  <dcterms:created xsi:type="dcterms:W3CDTF">2015-10-13T07:42:42Z</dcterms:created>
  <dcterms:modified xsi:type="dcterms:W3CDTF">2021-02-11T09:05:51Z</dcterms:modified>
  <cp:category/>
  <cp:version/>
  <cp:contentType/>
  <cp:contentStatus/>
</cp:coreProperties>
</file>