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<sst xmlns="http://schemas.openxmlformats.org/spreadsheetml/2006/main" count="105" uniqueCount="45">
  <si>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</si>
  <si>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</si>
  <si>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</si>
  <si>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</si>
  <si>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</si>
  <si>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</si>
  <si>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</si>
  <si>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</si>
  <si>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</si>
  <si>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</si>
  <si>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</si>
  <si>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</si>
  <si>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</si>
  <si>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</si>
  <si>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</si>
  <si>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</si>
  <si>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</si>
  <si>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</si>
  <si>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</si>
  <si>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</si>
  <si>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</si>
  <si>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</si>
  <si>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</si>
  <si>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</si>
  <si>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</si>
  <si>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</si>
  <si>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</si>
  <si>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</si>
  <si>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</si>
  <si>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Основное мероприятие  Определение и поддержка приоритетныых направлений туристской деятельности</t>
  </si>
  <si>
    <t>районный бюджет</t>
  </si>
  <si>
    <t>областной бюджет</t>
  </si>
  <si>
    <t>Реконструкция и капитальный ремонт муниципальных музеев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</si>
  <si>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</t>
  </si>
  <si>
    <t>Основное мероприятие  Определение и поддержка приоритетныых направлений ТУРИСТСКОЙ ДЕЯТЕЛЬНОСТИ</t>
  </si>
  <si>
    <t>6.1</t>
  </si>
  <si>
    <t>6.2</t>
  </si>
  <si>
    <t xml:space="preserve">Техническое оснащение мунгиципальных музеев </t>
  </si>
  <si>
    <t>7.</t>
  </si>
  <si>
    <t>Региональный проект "Культурная среда"</t>
  </si>
  <si>
    <t>Приложение №1</t>
  </si>
  <si>
    <t>к постановлению администрации муниципального</t>
  </si>
  <si>
    <t>образования городское поселение</t>
  </si>
  <si>
    <t>"Город Малоярославец"</t>
  </si>
  <si>
    <t>от     19.12.2022                          №1295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</si>
</sst>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76" fontId="12" fillId="0" borderId="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176" fontId="10" fillId="0" borderId="12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177" fontId="9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20" zoomScaleNormal="120" zoomScalePageLayoutView="0" workbookViewId="0" topLeftCell="A5">
      <selection activeCell="C9" sqref="C9:J9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20.375" style="0" customWidth="1"/>
    <col min="4" max="4" width="12.00390625" style="0" hidden="1" customWidth="1"/>
    <col min="5" max="5" width="11.00390625" style="0" hidden="1" customWidth="1"/>
    <col min="6" max="6" width="11.375" style="0" customWidth="1"/>
    <col min="7" max="7" width="12.25390625" style="0" hidden="1" customWidth="1"/>
    <col min="8" max="8" width="10.75390625" style="0" hidden="1" customWidth="1"/>
    <col min="9" max="9" width="12.125" style="0" hidden="1" customWidth="1"/>
    <col min="10" max="10" width="13.00390625" style="0" customWidth="1"/>
    <col min="12" max="12" width="14.00390625" style="0" customWidth="1"/>
  </cols>
  <sheetData>
    <row r="1" spans="7:9" ht="12.75" hidden="1">
      <c r="G1" s="83"/>
      <c r="H1" s="83"/>
      <c r="I1" s="83"/>
    </row>
    <row r="2" spans="7:10" ht="12.75" hidden="1">
      <c r="G2" s="9"/>
      <c r="H2" s="9"/>
      <c r="I2" s="9"/>
      <c r="J2" s="10"/>
    </row>
    <row r="3" spans="7:10" ht="12.75" hidden="1">
      <c r="G3" s="91"/>
      <c r="H3" s="91"/>
      <c r="I3" s="91"/>
      <c r="J3" s="10"/>
    </row>
    <row r="4" spans="7:10" ht="12.75" hidden="1">
      <c r="G4" s="91"/>
      <c r="H4" s="91"/>
      <c r="I4" s="91"/>
      <c r="J4" s="10"/>
    </row>
    <row r="5" spans="3:10" ht="12.75">
      <c r="C5" s="82" t="s">
        <v>40</v>
      </c>
      <c r="D5" s="82"/>
      <c r="E5" s="82"/>
      <c r="F5" s="82"/>
      <c r="G5" s="82"/>
      <c r="H5" s="82"/>
      <c r="I5" s="82"/>
      <c r="J5" s="82"/>
    </row>
    <row r="6" spans="3:10" ht="12.75">
      <c r="C6" s="75" t="s">
        <v>41</v>
      </c>
      <c r="G6" s="74"/>
      <c r="H6" s="74"/>
      <c r="I6" s="74"/>
      <c r="J6" s="10"/>
    </row>
    <row r="7" spans="3:10" ht="12.75">
      <c r="C7" s="82" t="s">
        <v>42</v>
      </c>
      <c r="D7" s="82"/>
      <c r="E7" s="82"/>
      <c r="F7" s="82"/>
      <c r="G7" s="82"/>
      <c r="H7" s="82"/>
      <c r="I7" s="82"/>
      <c r="J7" s="82"/>
    </row>
    <row r="8" spans="3:10" ht="12.75">
      <c r="C8" s="82" t="s">
        <v>43</v>
      </c>
      <c r="D8" s="82"/>
      <c r="E8" s="82"/>
      <c r="F8" s="82"/>
      <c r="G8" s="82"/>
      <c r="H8" s="82"/>
      <c r="I8" s="82"/>
      <c r="J8" s="82"/>
    </row>
    <row r="9" spans="3:10" ht="12.75">
      <c r="C9" s="83" t="s">
        <v>44</v>
      </c>
      <c r="D9" s="83"/>
      <c r="E9" s="83"/>
      <c r="F9" s="83"/>
      <c r="G9" s="83"/>
      <c r="H9" s="83"/>
      <c r="I9" s="83"/>
      <c r="J9" s="83"/>
    </row>
    <row r="10" spans="3:10" ht="12.75">
      <c r="C10" s="76"/>
      <c r="D10" s="76"/>
      <c r="E10" s="76"/>
      <c r="F10" s="76"/>
      <c r="G10" s="76"/>
      <c r="H10" s="76"/>
      <c r="I10" s="76"/>
      <c r="J10" s="76"/>
    </row>
    <row r="11" spans="1:14" ht="15">
      <c r="A11" s="57"/>
      <c r="B11" s="84" t="s">
        <v>28</v>
      </c>
      <c r="C11" s="84"/>
      <c r="D11" s="84"/>
      <c r="E11" s="84"/>
      <c r="F11" s="84"/>
      <c r="G11" s="84"/>
      <c r="H11" s="84"/>
      <c r="I11" s="84"/>
      <c r="J11" s="84"/>
      <c r="K11" s="57"/>
      <c r="L11" s="57"/>
      <c r="M11" s="57"/>
      <c r="N11" s="57"/>
    </row>
    <row r="12" spans="1:14" ht="28.5">
      <c r="A12" s="58" t="s">
        <v>0</v>
      </c>
      <c r="B12" s="40" t="s">
        <v>1</v>
      </c>
      <c r="C12" s="54" t="s">
        <v>2</v>
      </c>
      <c r="D12" s="40">
        <v>2020</v>
      </c>
      <c r="E12" s="40">
        <v>2021</v>
      </c>
      <c r="F12" s="41">
        <v>2022</v>
      </c>
      <c r="G12" s="41">
        <v>2023</v>
      </c>
      <c r="H12" s="41">
        <v>2024</v>
      </c>
      <c r="I12" s="41">
        <v>2025</v>
      </c>
      <c r="J12" s="46" t="s">
        <v>14</v>
      </c>
      <c r="K12" s="48"/>
      <c r="L12" s="48"/>
      <c r="M12" s="57"/>
      <c r="N12" s="57"/>
    </row>
    <row r="13" spans="1:14" ht="18" customHeight="1" hidden="1">
      <c r="A13" s="93" t="s">
        <v>3</v>
      </c>
      <c r="B13" s="80" t="s">
        <v>16</v>
      </c>
      <c r="C13" s="55" t="s">
        <v>19</v>
      </c>
      <c r="D13" s="42">
        <f>D16+D17</f>
        <v>20306.455</v>
      </c>
      <c r="E13" s="42">
        <f aca="true" t="shared" si="0" ref="E13:J13">E16+E17</f>
        <v>19888.695</v>
      </c>
      <c r="F13" s="42">
        <f t="shared" si="0"/>
        <v>21368.165</v>
      </c>
      <c r="G13" s="42">
        <f t="shared" si="0"/>
        <v>21168.165</v>
      </c>
      <c r="H13" s="42">
        <f t="shared" si="0"/>
        <v>21168.165</v>
      </c>
      <c r="I13" s="42">
        <f t="shared" si="0"/>
        <v>20488</v>
      </c>
      <c r="J13" s="42">
        <f t="shared" si="0"/>
        <v>124387.64500000002</v>
      </c>
      <c r="K13" s="48"/>
      <c r="L13" s="48"/>
      <c r="M13" s="59"/>
      <c r="N13" s="48"/>
    </row>
    <row r="14" spans="1:14" ht="19.5" customHeight="1" hidden="1">
      <c r="A14" s="94"/>
      <c r="B14" s="92"/>
      <c r="C14" s="55" t="s">
        <v>13</v>
      </c>
      <c r="D14" s="42">
        <f>D16</f>
        <v>19706.455</v>
      </c>
      <c r="E14" s="42">
        <f aca="true" t="shared" si="1" ref="E14:J14">E16</f>
        <v>19888.695</v>
      </c>
      <c r="F14" s="42">
        <f t="shared" si="1"/>
        <v>21368.165</v>
      </c>
      <c r="G14" s="42">
        <f t="shared" si="1"/>
        <v>21168.165</v>
      </c>
      <c r="H14" s="42">
        <f t="shared" si="1"/>
        <v>21168.165</v>
      </c>
      <c r="I14" s="42">
        <f t="shared" si="1"/>
        <v>20488</v>
      </c>
      <c r="J14" s="42">
        <f t="shared" si="1"/>
        <v>123787.64500000002</v>
      </c>
      <c r="K14" s="48"/>
      <c r="L14" s="48"/>
      <c r="M14" s="59"/>
      <c r="N14" s="48"/>
    </row>
    <row r="15" spans="1:14" ht="21" customHeight="1" hidden="1">
      <c r="A15" s="95"/>
      <c r="B15" s="81"/>
      <c r="C15" s="55" t="s">
        <v>30</v>
      </c>
      <c r="D15" s="42">
        <f>D17</f>
        <v>600</v>
      </c>
      <c r="E15" s="42">
        <f aca="true" t="shared" si="2" ref="E15:J15">E17</f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600</v>
      </c>
      <c r="K15" s="48"/>
      <c r="L15" s="48"/>
      <c r="M15" s="59"/>
      <c r="N15" s="48"/>
    </row>
    <row r="16" spans="1:14" ht="34.5" customHeight="1" hidden="1">
      <c r="A16" s="60" t="s">
        <v>17</v>
      </c>
      <c r="B16" s="85" t="s">
        <v>8</v>
      </c>
      <c r="C16" s="56" t="s">
        <v>13</v>
      </c>
      <c r="D16" s="43">
        <f>8360+7892+100+2450+904.455</f>
        <v>19706.455</v>
      </c>
      <c r="E16" s="43">
        <f>8611+8130+2486+656.235+5.46</f>
        <v>19888.695</v>
      </c>
      <c r="F16" s="43">
        <v>21368.165</v>
      </c>
      <c r="G16" s="43">
        <v>21168.165</v>
      </c>
      <c r="H16" s="43">
        <v>21168.165</v>
      </c>
      <c r="I16" s="43">
        <v>20488</v>
      </c>
      <c r="J16" s="43">
        <f>D16+E16+F16+G16+H16+I16</f>
        <v>123787.64500000002</v>
      </c>
      <c r="K16" s="48"/>
      <c r="L16" s="48"/>
      <c r="M16" s="48"/>
      <c r="N16" s="48"/>
    </row>
    <row r="17" spans="1:14" ht="90" customHeight="1" hidden="1">
      <c r="A17" s="60"/>
      <c r="B17" s="87"/>
      <c r="C17" s="56" t="s">
        <v>30</v>
      </c>
      <c r="D17" s="43">
        <v>600</v>
      </c>
      <c r="E17" s="43"/>
      <c r="F17" s="43"/>
      <c r="G17" s="43"/>
      <c r="H17" s="43"/>
      <c r="I17" s="43"/>
      <c r="J17" s="43">
        <f>D17+E17+F17+G17+H17+I17</f>
        <v>600</v>
      </c>
      <c r="K17" s="48"/>
      <c r="L17" s="48"/>
      <c r="M17" s="48"/>
      <c r="N17" s="48"/>
    </row>
    <row r="18" spans="1:14" ht="33" customHeight="1" hidden="1">
      <c r="A18" s="41" t="s">
        <v>4</v>
      </c>
      <c r="B18" s="62" t="s">
        <v>18</v>
      </c>
      <c r="C18" s="55" t="s">
        <v>19</v>
      </c>
      <c r="D18" s="42">
        <f>D19</f>
        <v>8562.166</v>
      </c>
      <c r="E18" s="42">
        <f aca="true" t="shared" si="3" ref="E18:J18">E19</f>
        <v>8820</v>
      </c>
      <c r="F18" s="42">
        <f t="shared" si="3"/>
        <v>9205.953</v>
      </c>
      <c r="G18" s="42">
        <f t="shared" si="3"/>
        <v>8609</v>
      </c>
      <c r="H18" s="42">
        <f t="shared" si="3"/>
        <v>8609</v>
      </c>
      <c r="I18" s="42">
        <f t="shared" si="3"/>
        <v>8999</v>
      </c>
      <c r="J18" s="42">
        <f t="shared" si="3"/>
        <v>52805.119</v>
      </c>
      <c r="K18" s="48"/>
      <c r="L18" s="48"/>
      <c r="M18" s="48"/>
      <c r="N18" s="48"/>
    </row>
    <row r="19" spans="1:14" ht="140.25" customHeight="1" hidden="1">
      <c r="A19" s="63" t="s">
        <v>20</v>
      </c>
      <c r="B19" s="44" t="s">
        <v>9</v>
      </c>
      <c r="C19" s="56" t="s">
        <v>13</v>
      </c>
      <c r="D19" s="43">
        <v>8562.166</v>
      </c>
      <c r="E19" s="43">
        <v>8820</v>
      </c>
      <c r="F19" s="43">
        <f>8609+596.953</f>
        <v>9205.953</v>
      </c>
      <c r="G19" s="43">
        <v>8609</v>
      </c>
      <c r="H19" s="43">
        <v>8609</v>
      </c>
      <c r="I19" s="43">
        <v>8999</v>
      </c>
      <c r="J19" s="43">
        <f aca="true" t="shared" si="4" ref="J19:J27">D19+E19+F19+G19+H19+I19</f>
        <v>52805.119</v>
      </c>
      <c r="K19" s="48"/>
      <c r="L19" s="48"/>
      <c r="M19" s="48"/>
      <c r="N19" s="48"/>
    </row>
    <row r="20" spans="1:14" ht="39.75" customHeight="1" hidden="1">
      <c r="A20" s="63"/>
      <c r="B20" s="44"/>
      <c r="C20" s="56"/>
      <c r="D20" s="43"/>
      <c r="E20" s="43"/>
      <c r="F20" s="43"/>
      <c r="G20" s="43"/>
      <c r="H20" s="43"/>
      <c r="I20" s="43"/>
      <c r="J20" s="43">
        <f t="shared" si="4"/>
        <v>0</v>
      </c>
      <c r="K20" s="48"/>
      <c r="L20" s="48"/>
      <c r="M20" s="48"/>
      <c r="N20" s="48"/>
    </row>
    <row r="21" spans="1:14" ht="42.75" customHeight="1">
      <c r="A21" s="64" t="s">
        <v>5</v>
      </c>
      <c r="B21" s="65" t="s">
        <v>21</v>
      </c>
      <c r="C21" s="55" t="s">
        <v>19</v>
      </c>
      <c r="D21" s="45">
        <f>D22</f>
        <v>14649</v>
      </c>
      <c r="E21" s="45">
        <f>E22+E24</f>
        <v>15819.294000000002</v>
      </c>
      <c r="F21" s="45">
        <f>F22</f>
        <v>16108.937</v>
      </c>
      <c r="G21" s="45">
        <f>G22</f>
        <v>15808.937</v>
      </c>
      <c r="H21" s="45">
        <f>H22</f>
        <v>15808.937</v>
      </c>
      <c r="I21" s="45">
        <f>I22</f>
        <v>15440</v>
      </c>
      <c r="J21" s="45">
        <f>J22+J24</f>
        <v>93635.105</v>
      </c>
      <c r="K21" s="48"/>
      <c r="L21" s="48"/>
      <c r="M21" s="48"/>
      <c r="N21" s="48"/>
    </row>
    <row r="22" spans="1:14" ht="93" customHeight="1">
      <c r="A22" s="88" t="s">
        <v>22</v>
      </c>
      <c r="B22" s="85" t="s">
        <v>10</v>
      </c>
      <c r="C22" s="56" t="s">
        <v>13</v>
      </c>
      <c r="D22" s="43">
        <f>14250+399</f>
        <v>14649</v>
      </c>
      <c r="E22" s="43">
        <f>14670+399+250-700+0.7+0.5</f>
        <v>14620.2</v>
      </c>
      <c r="F22" s="43">
        <f>15808.937+300</f>
        <v>16108.937</v>
      </c>
      <c r="G22" s="43">
        <v>15808.937</v>
      </c>
      <c r="H22" s="43">
        <v>15808.937</v>
      </c>
      <c r="I22" s="43">
        <v>15440</v>
      </c>
      <c r="J22" s="43">
        <f t="shared" si="4"/>
        <v>92436.011</v>
      </c>
      <c r="K22" s="48"/>
      <c r="L22" s="48"/>
      <c r="M22" s="48"/>
      <c r="N22" s="48"/>
    </row>
    <row r="23" spans="1:14" ht="42.75" customHeight="1" hidden="1">
      <c r="A23" s="89"/>
      <c r="B23" s="86"/>
      <c r="C23" s="56"/>
      <c r="D23" s="43"/>
      <c r="E23" s="43"/>
      <c r="F23" s="43"/>
      <c r="G23" s="43"/>
      <c r="H23" s="43"/>
      <c r="I23" s="43"/>
      <c r="J23" s="43">
        <f t="shared" si="4"/>
        <v>0</v>
      </c>
      <c r="K23" s="48"/>
      <c r="L23" s="48"/>
      <c r="M23" s="48"/>
      <c r="N23" s="48"/>
    </row>
    <row r="24" spans="1:14" ht="84" customHeight="1" hidden="1">
      <c r="A24" s="90"/>
      <c r="B24" s="87"/>
      <c r="C24" s="56" t="s">
        <v>31</v>
      </c>
      <c r="D24" s="43"/>
      <c r="E24" s="43">
        <f>699.3+499.794</f>
        <v>1199.094</v>
      </c>
      <c r="F24" s="43"/>
      <c r="G24" s="43"/>
      <c r="H24" s="43"/>
      <c r="I24" s="43"/>
      <c r="J24" s="43">
        <f t="shared" si="4"/>
        <v>1199.094</v>
      </c>
      <c r="K24" s="48"/>
      <c r="L24" s="48"/>
      <c r="M24" s="48"/>
      <c r="N24" s="48"/>
    </row>
    <row r="25" spans="1:14" ht="45" customHeight="1">
      <c r="A25" s="41" t="s">
        <v>6</v>
      </c>
      <c r="B25" s="65" t="s">
        <v>23</v>
      </c>
      <c r="C25" s="55" t="s">
        <v>19</v>
      </c>
      <c r="D25" s="45">
        <f>D26</f>
        <v>15343.427</v>
      </c>
      <c r="E25" s="45">
        <f aca="true" t="shared" si="5" ref="E25:J25">E26</f>
        <v>13780.191</v>
      </c>
      <c r="F25" s="45">
        <f t="shared" si="5"/>
        <v>15356.937</v>
      </c>
      <c r="G25" s="45">
        <f t="shared" si="5"/>
        <v>13485.8</v>
      </c>
      <c r="H25" s="45">
        <f t="shared" si="5"/>
        <v>13485.8</v>
      </c>
      <c r="I25" s="45">
        <f t="shared" si="5"/>
        <v>14545</v>
      </c>
      <c r="J25" s="45">
        <f t="shared" si="5"/>
        <v>85997.155</v>
      </c>
      <c r="K25" s="48"/>
      <c r="L25" s="48"/>
      <c r="M25" s="48"/>
      <c r="N25" s="48"/>
    </row>
    <row r="26" spans="1:14" ht="88.5" customHeight="1">
      <c r="A26" s="46" t="s">
        <v>26</v>
      </c>
      <c r="B26" s="61" t="s">
        <v>33</v>
      </c>
      <c r="C26" s="56" t="s">
        <v>13</v>
      </c>
      <c r="D26" s="43">
        <f>5280.427+600+9463</f>
        <v>15343.427</v>
      </c>
      <c r="E26" s="43">
        <f>4520+8764+496.191</f>
        <v>13780.191</v>
      </c>
      <c r="F26" s="43">
        <f>13485.8+1772.137+99</f>
        <v>15356.937</v>
      </c>
      <c r="G26" s="43">
        <v>13485.8</v>
      </c>
      <c r="H26" s="43">
        <v>13485.8</v>
      </c>
      <c r="I26" s="43">
        <v>14545</v>
      </c>
      <c r="J26" s="43">
        <f t="shared" si="4"/>
        <v>85997.155</v>
      </c>
      <c r="K26" s="48"/>
      <c r="L26" s="48"/>
      <c r="M26" s="48"/>
      <c r="N26" s="48"/>
    </row>
    <row r="27" spans="1:14" ht="36" customHeight="1" hidden="1">
      <c r="A27" s="46"/>
      <c r="B27" s="44"/>
      <c r="C27" s="56"/>
      <c r="D27" s="43"/>
      <c r="E27" s="43"/>
      <c r="F27" s="43"/>
      <c r="G27" s="43"/>
      <c r="H27" s="43"/>
      <c r="I27" s="43"/>
      <c r="J27" s="43">
        <f t="shared" si="4"/>
        <v>0</v>
      </c>
      <c r="K27" s="48"/>
      <c r="L27" s="48"/>
      <c r="M27" s="48"/>
      <c r="N27" s="48"/>
    </row>
    <row r="28" spans="1:14" ht="44.25" customHeight="1" hidden="1">
      <c r="A28" s="41" t="s">
        <v>7</v>
      </c>
      <c r="B28" s="65" t="s">
        <v>25</v>
      </c>
      <c r="C28" s="55" t="s">
        <v>19</v>
      </c>
      <c r="D28" s="45">
        <f>D29</f>
        <v>430</v>
      </c>
      <c r="E28" s="45">
        <f aca="true" t="shared" si="6" ref="E28:J28">E29</f>
        <v>430</v>
      </c>
      <c r="F28" s="45">
        <f t="shared" si="6"/>
        <v>592</v>
      </c>
      <c r="G28" s="45">
        <f t="shared" si="6"/>
        <v>445</v>
      </c>
      <c r="H28" s="45">
        <f t="shared" si="6"/>
        <v>445</v>
      </c>
      <c r="I28" s="45">
        <f t="shared" si="6"/>
        <v>455</v>
      </c>
      <c r="J28" s="45">
        <f t="shared" si="6"/>
        <v>2797</v>
      </c>
      <c r="K28" s="48"/>
      <c r="L28" s="48"/>
      <c r="M28" s="48"/>
      <c r="N28" s="48"/>
    </row>
    <row r="29" spans="1:14" ht="62.25" customHeight="1" hidden="1">
      <c r="A29" s="46" t="s">
        <v>24</v>
      </c>
      <c r="B29" s="44" t="s">
        <v>12</v>
      </c>
      <c r="C29" s="56" t="s">
        <v>13</v>
      </c>
      <c r="D29" s="43">
        <v>430</v>
      </c>
      <c r="E29" s="43">
        <v>430</v>
      </c>
      <c r="F29" s="43">
        <f>445-18+165</f>
        <v>592</v>
      </c>
      <c r="G29" s="43">
        <v>445</v>
      </c>
      <c r="H29" s="43">
        <v>445</v>
      </c>
      <c r="I29" s="43">
        <v>455</v>
      </c>
      <c r="J29" s="43">
        <f>I29+H29+G29+F29+E29+D29</f>
        <v>2797</v>
      </c>
      <c r="K29" s="48"/>
      <c r="L29" s="48"/>
      <c r="M29" s="48"/>
      <c r="N29" s="48"/>
    </row>
    <row r="30" spans="1:14" ht="15.75" customHeight="1" hidden="1">
      <c r="A30" s="78" t="s">
        <v>15</v>
      </c>
      <c r="B30" s="80" t="s">
        <v>39</v>
      </c>
      <c r="C30" s="55" t="s">
        <v>13</v>
      </c>
      <c r="D30" s="43"/>
      <c r="E30" s="43"/>
      <c r="F30" s="43"/>
      <c r="G30" s="68">
        <f>G32</f>
        <v>3575.851</v>
      </c>
      <c r="H30" s="68">
        <f>H34</f>
        <v>134.222</v>
      </c>
      <c r="I30" s="43"/>
      <c r="J30" s="45">
        <f aca="true" t="shared" si="7" ref="J30:J35">I30+H30+G30+F30+E30+D30</f>
        <v>3710.0730000000003</v>
      </c>
      <c r="K30" s="48"/>
      <c r="L30" s="48"/>
      <c r="M30" s="48"/>
      <c r="N30" s="48"/>
    </row>
    <row r="31" spans="1:14" ht="16.5" customHeight="1" hidden="1">
      <c r="A31" s="79"/>
      <c r="B31" s="81"/>
      <c r="C31" s="55" t="s">
        <v>31</v>
      </c>
      <c r="D31" s="43"/>
      <c r="E31" s="43"/>
      <c r="F31" s="43"/>
      <c r="G31" s="68">
        <f>G33</f>
        <v>67941.176</v>
      </c>
      <c r="H31" s="68">
        <f>H35</f>
        <v>2550.224</v>
      </c>
      <c r="I31" s="43"/>
      <c r="J31" s="45">
        <f t="shared" si="7"/>
        <v>70491.40000000001</v>
      </c>
      <c r="K31" s="48"/>
      <c r="L31" s="48"/>
      <c r="M31" s="48"/>
      <c r="N31" s="48"/>
    </row>
    <row r="32" spans="1:14" ht="19.5" customHeight="1" hidden="1">
      <c r="A32" s="100" t="s">
        <v>35</v>
      </c>
      <c r="B32" s="85" t="s">
        <v>32</v>
      </c>
      <c r="C32" s="56" t="s">
        <v>13</v>
      </c>
      <c r="D32" s="68"/>
      <c r="E32" s="68"/>
      <c r="F32" s="68"/>
      <c r="G32" s="68">
        <v>3575.851</v>
      </c>
      <c r="H32" s="68"/>
      <c r="I32" s="68"/>
      <c r="J32" s="43">
        <f t="shared" si="7"/>
        <v>3575.851</v>
      </c>
      <c r="K32" s="48"/>
      <c r="L32" s="48"/>
      <c r="M32" s="48"/>
      <c r="N32" s="48"/>
    </row>
    <row r="33" spans="1:14" ht="17.25" customHeight="1" hidden="1">
      <c r="A33" s="101"/>
      <c r="B33" s="99"/>
      <c r="C33" s="56" t="s">
        <v>31</v>
      </c>
      <c r="D33" s="68"/>
      <c r="E33" s="68"/>
      <c r="F33" s="68"/>
      <c r="G33" s="68">
        <v>67941.176</v>
      </c>
      <c r="H33" s="68"/>
      <c r="I33" s="68"/>
      <c r="J33" s="43">
        <f t="shared" si="7"/>
        <v>67941.176</v>
      </c>
      <c r="K33" s="48"/>
      <c r="L33" s="48"/>
      <c r="M33" s="48"/>
      <c r="N33" s="48"/>
    </row>
    <row r="34" spans="1:14" ht="16.5" customHeight="1" hidden="1">
      <c r="A34" s="100" t="s">
        <v>36</v>
      </c>
      <c r="B34" s="85" t="s">
        <v>37</v>
      </c>
      <c r="C34" s="56" t="s">
        <v>13</v>
      </c>
      <c r="D34" s="68"/>
      <c r="E34" s="68"/>
      <c r="F34" s="68"/>
      <c r="G34" s="68"/>
      <c r="H34" s="68">
        <v>134.222</v>
      </c>
      <c r="I34" s="68"/>
      <c r="J34" s="43">
        <f t="shared" si="7"/>
        <v>134.222</v>
      </c>
      <c r="K34" s="48"/>
      <c r="L34" s="48"/>
      <c r="M34" s="48"/>
      <c r="N34" s="48"/>
    </row>
    <row r="35" spans="1:14" ht="19.5" customHeight="1" hidden="1">
      <c r="A35" s="101"/>
      <c r="B35" s="87"/>
      <c r="C35" s="56" t="s">
        <v>31</v>
      </c>
      <c r="D35" s="68"/>
      <c r="E35" s="68"/>
      <c r="F35" s="68"/>
      <c r="G35" s="68"/>
      <c r="H35" s="68">
        <v>2550.224</v>
      </c>
      <c r="I35" s="68"/>
      <c r="J35" s="43">
        <f t="shared" si="7"/>
        <v>2550.224</v>
      </c>
      <c r="K35" s="48"/>
      <c r="L35" s="48"/>
      <c r="M35" s="48"/>
      <c r="N35" s="48"/>
    </row>
    <row r="36" spans="1:14" ht="21.75" customHeight="1">
      <c r="A36" s="96" t="s">
        <v>38</v>
      </c>
      <c r="B36" s="80" t="s">
        <v>34</v>
      </c>
      <c r="C36" s="69" t="s">
        <v>19</v>
      </c>
      <c r="D36" s="70">
        <f>D37+D38</f>
        <v>0</v>
      </c>
      <c r="E36" s="70">
        <f aca="true" t="shared" si="8" ref="E36:J36">E37+E38</f>
        <v>700</v>
      </c>
      <c r="F36" s="70">
        <f t="shared" si="8"/>
        <v>35</v>
      </c>
      <c r="G36" s="70">
        <f t="shared" si="8"/>
        <v>700</v>
      </c>
      <c r="H36" s="70">
        <f t="shared" si="8"/>
        <v>700</v>
      </c>
      <c r="I36" s="70">
        <f t="shared" si="8"/>
        <v>637</v>
      </c>
      <c r="J36" s="77">
        <f t="shared" si="8"/>
        <v>2772</v>
      </c>
      <c r="K36" s="71"/>
      <c r="L36" s="72"/>
      <c r="M36" s="71"/>
      <c r="N36" s="48"/>
    </row>
    <row r="37" spans="1:14" ht="21.75" customHeight="1">
      <c r="A37" s="97"/>
      <c r="B37" s="92"/>
      <c r="C37" s="56" t="s">
        <v>13</v>
      </c>
      <c r="D37" s="43">
        <v>0</v>
      </c>
      <c r="E37" s="43">
        <v>400</v>
      </c>
      <c r="F37" s="43">
        <f>500-165-300</f>
        <v>35</v>
      </c>
      <c r="G37" s="43">
        <v>400</v>
      </c>
      <c r="H37" s="43">
        <v>400</v>
      </c>
      <c r="I37" s="43">
        <v>637</v>
      </c>
      <c r="J37" s="43">
        <f>I37+H37+G37+F37+E37+D37</f>
        <v>1872</v>
      </c>
      <c r="K37" s="48"/>
      <c r="L37" s="48"/>
      <c r="M37" s="48"/>
      <c r="N37" s="48"/>
    </row>
    <row r="38" spans="1:14" ht="18.75" customHeight="1" hidden="1">
      <c r="A38" s="98"/>
      <c r="B38" s="81"/>
      <c r="C38" s="56" t="s">
        <v>30</v>
      </c>
      <c r="D38" s="43">
        <v>0</v>
      </c>
      <c r="E38" s="43">
        <v>300</v>
      </c>
      <c r="F38" s="43">
        <f>500-500</f>
        <v>0</v>
      </c>
      <c r="G38" s="43">
        <v>300</v>
      </c>
      <c r="H38" s="43">
        <v>300</v>
      </c>
      <c r="I38" s="43"/>
      <c r="J38" s="43">
        <f>I38+H38+G38+F38+E38+D38</f>
        <v>900</v>
      </c>
      <c r="K38" s="48"/>
      <c r="L38" s="48"/>
      <c r="M38" s="48"/>
      <c r="N38" s="48"/>
    </row>
    <row r="39" spans="1:14" ht="18.75" customHeight="1">
      <c r="A39" s="66"/>
      <c r="B39" s="93" t="s">
        <v>27</v>
      </c>
      <c r="C39" s="41"/>
      <c r="D39" s="45">
        <f>D40+D42+D43</f>
        <v>59291.047999999995</v>
      </c>
      <c r="E39" s="45">
        <f>E40+E42+E43</f>
        <v>59438.18</v>
      </c>
      <c r="F39" s="45">
        <f>F40+F43+F42</f>
        <v>62666.992</v>
      </c>
      <c r="G39" s="45">
        <f>G40+G42+G43</f>
        <v>131733.929</v>
      </c>
      <c r="H39" s="45">
        <f>H40+H42+H43</f>
        <v>62901.348000000005</v>
      </c>
      <c r="I39" s="45">
        <f>I40+I42+I43</f>
        <v>60564</v>
      </c>
      <c r="J39" s="45">
        <f>J40+J42+J43</f>
        <v>436595.49700000003</v>
      </c>
      <c r="K39" s="48"/>
      <c r="L39" s="73"/>
      <c r="M39" s="48"/>
      <c r="N39" s="48"/>
    </row>
    <row r="40" spans="1:14" ht="17.25" customHeight="1">
      <c r="A40" s="66"/>
      <c r="B40" s="94"/>
      <c r="C40" s="67" t="s">
        <v>13</v>
      </c>
      <c r="D40" s="45">
        <f>D14+D19+D22+D26+D29+D30+D37</f>
        <v>58691.047999999995</v>
      </c>
      <c r="E40" s="45">
        <f aca="true" t="shared" si="9" ref="E40:J40">E14+E19+E22+E26+E29+E30+E37</f>
        <v>57939.086</v>
      </c>
      <c r="F40" s="45">
        <f t="shared" si="9"/>
        <v>62666.992</v>
      </c>
      <c r="G40" s="45">
        <f t="shared" si="9"/>
        <v>63492.753000000004</v>
      </c>
      <c r="H40" s="45">
        <f t="shared" si="9"/>
        <v>60051.124</v>
      </c>
      <c r="I40" s="45">
        <f t="shared" si="9"/>
        <v>60564</v>
      </c>
      <c r="J40" s="45">
        <f t="shared" si="9"/>
        <v>363405.003</v>
      </c>
      <c r="K40" s="48"/>
      <c r="L40" s="73"/>
      <c r="M40" s="48"/>
      <c r="N40" s="48"/>
    </row>
    <row r="41" spans="1:14" ht="15.75" customHeight="1" hidden="1">
      <c r="A41" s="66"/>
      <c r="B41" s="94"/>
      <c r="C41" s="67"/>
      <c r="D41" s="41"/>
      <c r="E41" s="41"/>
      <c r="F41" s="41"/>
      <c r="G41" s="41"/>
      <c r="H41" s="41"/>
      <c r="I41" s="41"/>
      <c r="J41" s="41"/>
      <c r="K41" s="48"/>
      <c r="L41" s="48"/>
      <c r="M41" s="48"/>
      <c r="N41" s="48"/>
    </row>
    <row r="42" spans="1:14" ht="18.75" customHeight="1" hidden="1">
      <c r="A42" s="66"/>
      <c r="B42" s="94"/>
      <c r="C42" s="67" t="s">
        <v>30</v>
      </c>
      <c r="D42" s="45">
        <f aca="true" t="shared" si="10" ref="D42:I42">D17+D38</f>
        <v>600</v>
      </c>
      <c r="E42" s="45">
        <f t="shared" si="10"/>
        <v>300</v>
      </c>
      <c r="F42" s="45">
        <f t="shared" si="10"/>
        <v>0</v>
      </c>
      <c r="G42" s="45">
        <f t="shared" si="10"/>
        <v>300</v>
      </c>
      <c r="H42" s="45">
        <f t="shared" si="10"/>
        <v>300</v>
      </c>
      <c r="I42" s="45">
        <f t="shared" si="10"/>
        <v>0</v>
      </c>
      <c r="J42" s="45">
        <f>J15+J38</f>
        <v>1500</v>
      </c>
      <c r="K42" s="48"/>
      <c r="L42" s="73"/>
      <c r="M42" s="48"/>
      <c r="N42" s="48"/>
    </row>
    <row r="43" spans="1:14" ht="18.75" customHeight="1" hidden="1">
      <c r="A43" s="66"/>
      <c r="B43" s="95"/>
      <c r="C43" s="67" t="s">
        <v>31</v>
      </c>
      <c r="D43" s="45">
        <f>D24+D33+D35</f>
        <v>0</v>
      </c>
      <c r="E43" s="45">
        <f aca="true" t="shared" si="11" ref="E43:J43">E24+E33+E35</f>
        <v>1199.094</v>
      </c>
      <c r="F43" s="45">
        <f t="shared" si="11"/>
        <v>0</v>
      </c>
      <c r="G43" s="45">
        <f t="shared" si="11"/>
        <v>67941.176</v>
      </c>
      <c r="H43" s="45">
        <f t="shared" si="11"/>
        <v>2550.224</v>
      </c>
      <c r="I43" s="45">
        <f t="shared" si="11"/>
        <v>0</v>
      </c>
      <c r="J43" s="45">
        <f t="shared" si="11"/>
        <v>71690.494</v>
      </c>
      <c r="K43" s="48"/>
      <c r="L43" s="73"/>
      <c r="M43" s="48"/>
      <c r="N43" s="48"/>
    </row>
    <row r="44" spans="1:14" ht="15">
      <c r="A44" s="48"/>
      <c r="B44" s="48"/>
      <c r="C44" s="47"/>
      <c r="D44" s="48"/>
      <c r="E44" s="48"/>
      <c r="F44" s="49"/>
      <c r="G44" s="49"/>
      <c r="H44" s="48"/>
      <c r="I44" s="48"/>
      <c r="J44" s="48"/>
      <c r="K44" s="48"/>
      <c r="L44" s="48"/>
      <c r="M44" s="48"/>
      <c r="N44" s="48"/>
    </row>
    <row r="45" spans="1:14" ht="15">
      <c r="A45" s="48"/>
      <c r="B45" s="48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5">
      <c r="A46" s="48"/>
      <c r="B46" s="48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4.25">
      <c r="A47" s="7"/>
      <c r="B47" s="7"/>
      <c r="C47" s="50"/>
      <c r="D47" s="51"/>
      <c r="E47" s="51"/>
      <c r="F47" s="51"/>
      <c r="G47" s="51"/>
      <c r="H47" s="51"/>
      <c r="I47" s="51"/>
      <c r="J47" s="52"/>
      <c r="K47" s="7"/>
      <c r="L47" s="7"/>
      <c r="M47" s="7"/>
      <c r="N47" s="7"/>
    </row>
    <row r="48" spans="1:14" ht="14.25">
      <c r="A48" s="7"/>
      <c r="B48" s="7"/>
      <c r="C48" s="50"/>
      <c r="D48" s="51"/>
      <c r="E48" s="51"/>
      <c r="F48" s="51"/>
      <c r="G48" s="51"/>
      <c r="H48" s="51"/>
      <c r="I48" s="51"/>
      <c r="J48" s="51"/>
      <c r="K48" s="7"/>
      <c r="L48" s="7"/>
      <c r="M48" s="7"/>
      <c r="N48" s="7"/>
    </row>
    <row r="49" spans="1:14" ht="15">
      <c r="A49" s="7"/>
      <c r="B49" s="7"/>
      <c r="C49" s="50"/>
      <c r="D49" s="51"/>
      <c r="E49" s="51"/>
      <c r="F49" s="53"/>
      <c r="G49" s="51"/>
      <c r="H49" s="51"/>
      <c r="I49" s="51"/>
      <c r="J49" s="51"/>
      <c r="K49" s="7"/>
      <c r="L49" s="7"/>
      <c r="M49" s="7"/>
      <c r="N49" s="7"/>
    </row>
    <row r="50" spans="1:14" ht="14.25">
      <c r="A50" s="7"/>
      <c r="B50" s="7"/>
      <c r="C50" s="50"/>
      <c r="D50" s="51"/>
      <c r="E50" s="51"/>
      <c r="F50" s="51"/>
      <c r="G50" s="51"/>
      <c r="H50" s="51"/>
      <c r="I50" s="51"/>
      <c r="J50" s="51"/>
      <c r="K50" s="7"/>
      <c r="L50" s="7"/>
      <c r="M50" s="7"/>
      <c r="N50" s="7"/>
    </row>
    <row r="51" spans="1:14" ht="14.25">
      <c r="A51" s="7"/>
      <c r="B51" s="7"/>
      <c r="C51" s="50"/>
      <c r="D51" s="51"/>
      <c r="E51" s="51"/>
      <c r="F51" s="51"/>
      <c r="G51" s="51"/>
      <c r="H51" s="51"/>
      <c r="I51" s="51"/>
      <c r="J51" s="51"/>
      <c r="K51" s="7"/>
      <c r="L51" s="7"/>
      <c r="M51" s="7"/>
      <c r="N51" s="7"/>
    </row>
    <row r="52" spans="1:14" ht="14.25">
      <c r="A52" s="7"/>
      <c r="B52" s="7"/>
      <c r="C52" s="50"/>
      <c r="D52" s="51"/>
      <c r="E52" s="51"/>
      <c r="F52" s="51"/>
      <c r="G52" s="51"/>
      <c r="H52" s="51"/>
      <c r="I52" s="51"/>
      <c r="J52" s="51"/>
      <c r="K52" s="7"/>
      <c r="L52" s="7"/>
      <c r="M52" s="7"/>
      <c r="N52" s="7"/>
    </row>
    <row r="53" spans="1:14" ht="14.25">
      <c r="A53" s="7"/>
      <c r="B53" s="7"/>
      <c r="C53" s="50"/>
      <c r="D53" s="51"/>
      <c r="E53" s="51"/>
      <c r="F53" s="51"/>
      <c r="G53" s="51"/>
      <c r="H53" s="51"/>
      <c r="I53" s="51"/>
      <c r="J53" s="51"/>
      <c r="K53" s="7"/>
      <c r="L53" s="7"/>
      <c r="M53" s="7"/>
      <c r="N53" s="7"/>
    </row>
    <row r="54" spans="1:14" ht="14.25">
      <c r="A54" s="7"/>
      <c r="B54" s="7"/>
      <c r="C54" s="50"/>
      <c r="D54" s="51"/>
      <c r="E54" s="51"/>
      <c r="F54" s="51"/>
      <c r="G54" s="51"/>
      <c r="H54" s="51"/>
      <c r="I54" s="51"/>
      <c r="J54" s="51"/>
      <c r="K54" s="7"/>
      <c r="L54" s="7"/>
      <c r="M54" s="7"/>
      <c r="N54" s="7"/>
    </row>
    <row r="55" spans="1:14" ht="14.25">
      <c r="A55" s="7"/>
      <c r="B55" s="7"/>
      <c r="C55" s="50"/>
      <c r="D55" s="51"/>
      <c r="E55" s="51"/>
      <c r="F55" s="51"/>
      <c r="G55" s="51"/>
      <c r="H55" s="51"/>
      <c r="I55" s="51"/>
      <c r="J55" s="51"/>
      <c r="K55" s="7"/>
      <c r="L55" s="7"/>
      <c r="M55" s="7"/>
      <c r="N55" s="7"/>
    </row>
    <row r="56" spans="1:14" ht="14.25">
      <c r="A56" s="7"/>
      <c r="B56" s="7"/>
      <c r="C56" s="50"/>
      <c r="D56" s="51"/>
      <c r="E56" s="51"/>
      <c r="F56" s="51"/>
      <c r="G56" s="51"/>
      <c r="H56" s="51"/>
      <c r="I56" s="51"/>
      <c r="J56" s="51"/>
      <c r="K56" s="7"/>
      <c r="L56" s="7"/>
      <c r="M56" s="7"/>
      <c r="N56" s="7"/>
    </row>
    <row r="57" spans="1:14" ht="14.25">
      <c r="A57" s="7"/>
      <c r="B57" s="7"/>
      <c r="C57" s="50"/>
      <c r="D57" s="51"/>
      <c r="E57" s="51"/>
      <c r="F57" s="51"/>
      <c r="G57" s="51"/>
      <c r="H57" s="51"/>
      <c r="I57" s="51"/>
      <c r="J57" s="51"/>
      <c r="K57" s="7"/>
      <c r="L57" s="7"/>
      <c r="M57" s="7"/>
      <c r="N57" s="7"/>
    </row>
    <row r="58" spans="1:14" ht="14.25">
      <c r="A58" s="7"/>
      <c r="B58" s="7"/>
      <c r="C58" s="50"/>
      <c r="D58" s="51"/>
      <c r="E58" s="51"/>
      <c r="F58" s="51"/>
      <c r="G58" s="51"/>
      <c r="H58" s="51"/>
      <c r="I58" s="51"/>
      <c r="J58" s="51"/>
      <c r="K58" s="7"/>
      <c r="L58" s="7"/>
      <c r="M58" s="7"/>
      <c r="N58" s="7"/>
    </row>
    <row r="59" spans="1:14" ht="14.25">
      <c r="A59" s="7"/>
      <c r="B59" s="7"/>
      <c r="C59" s="50"/>
      <c r="D59" s="51"/>
      <c r="E59" s="51"/>
      <c r="F59" s="51"/>
      <c r="G59" s="51"/>
      <c r="H59" s="51"/>
      <c r="I59" s="51"/>
      <c r="J59" s="51"/>
      <c r="K59" s="7"/>
      <c r="L59" s="7"/>
      <c r="M59" s="7"/>
      <c r="N59" s="7"/>
    </row>
    <row r="60" spans="1:14" ht="14.25">
      <c r="A60" s="7"/>
      <c r="B60" s="7"/>
      <c r="C60" s="50"/>
      <c r="D60" s="51"/>
      <c r="E60" s="51"/>
      <c r="F60" s="51"/>
      <c r="G60" s="51"/>
      <c r="H60" s="51"/>
      <c r="I60" s="51"/>
      <c r="J60" s="51"/>
      <c r="K60" s="7"/>
      <c r="L60" s="7"/>
      <c r="M60" s="7"/>
      <c r="N60" s="7"/>
    </row>
    <row r="61" spans="1:14" ht="14.25">
      <c r="A61" s="7"/>
      <c r="B61" s="7"/>
      <c r="C61" s="50"/>
      <c r="D61" s="51"/>
      <c r="E61" s="51"/>
      <c r="F61" s="51"/>
      <c r="G61" s="51"/>
      <c r="H61" s="51"/>
      <c r="I61" s="51"/>
      <c r="J61" s="51"/>
      <c r="K61" s="7"/>
      <c r="L61" s="7"/>
      <c r="M61" s="7"/>
      <c r="N61" s="7"/>
    </row>
    <row r="62" spans="1:14" ht="14.25">
      <c r="A62" s="7"/>
      <c r="B62" s="7"/>
      <c r="C62" s="50"/>
      <c r="D62" s="51"/>
      <c r="E62" s="51"/>
      <c r="F62" s="51"/>
      <c r="G62" s="51"/>
      <c r="H62" s="51"/>
      <c r="I62" s="51"/>
      <c r="J62" s="51"/>
      <c r="K62" s="7"/>
      <c r="L62" s="7"/>
      <c r="M62" s="7"/>
      <c r="N62" s="7"/>
    </row>
    <row r="63" spans="1:14" ht="14.25">
      <c r="A63" s="7"/>
      <c r="B63" s="7"/>
      <c r="C63" s="50"/>
      <c r="D63" s="51"/>
      <c r="E63" s="51"/>
      <c r="F63" s="51"/>
      <c r="G63" s="51"/>
      <c r="H63" s="51"/>
      <c r="I63" s="51"/>
      <c r="J63" s="51"/>
      <c r="K63" s="7"/>
      <c r="L63" s="7"/>
      <c r="M63" s="7"/>
      <c r="N63" s="7"/>
    </row>
    <row r="64" spans="1:14" ht="14.25">
      <c r="A64" s="7"/>
      <c r="B64" s="7"/>
      <c r="C64" s="50"/>
      <c r="D64" s="51"/>
      <c r="E64" s="51"/>
      <c r="F64" s="51"/>
      <c r="G64" s="51"/>
      <c r="H64" s="51"/>
      <c r="I64" s="51"/>
      <c r="J64" s="51"/>
      <c r="K64" s="7"/>
      <c r="L64" s="7"/>
      <c r="M64" s="7"/>
      <c r="N64" s="7"/>
    </row>
    <row r="65" spans="1:14" ht="14.25">
      <c r="A65" s="7"/>
      <c r="B65" s="7"/>
      <c r="C65" s="50"/>
      <c r="D65" s="51"/>
      <c r="E65" s="51"/>
      <c r="F65" s="51"/>
      <c r="G65" s="51"/>
      <c r="H65" s="51"/>
      <c r="I65" s="51"/>
      <c r="J65" s="51"/>
      <c r="K65" s="7"/>
      <c r="L65" s="7"/>
      <c r="M65" s="7"/>
      <c r="N65" s="7"/>
    </row>
    <row r="66" spans="1:14" ht="14.25">
      <c r="A66" s="7"/>
      <c r="B66" s="7"/>
      <c r="C66" s="50"/>
      <c r="D66" s="51"/>
      <c r="E66" s="51"/>
      <c r="F66" s="51"/>
      <c r="G66" s="51"/>
      <c r="H66" s="51"/>
      <c r="I66" s="51"/>
      <c r="J66" s="51"/>
      <c r="K66" s="7"/>
      <c r="L66" s="7"/>
      <c r="M66" s="7"/>
      <c r="N66" s="7"/>
    </row>
    <row r="67" spans="1:14" ht="14.25">
      <c r="A67" s="7"/>
      <c r="B67" s="7"/>
      <c r="C67" s="50"/>
      <c r="D67" s="51"/>
      <c r="E67" s="51"/>
      <c r="F67" s="51"/>
      <c r="G67" s="51"/>
      <c r="H67" s="51"/>
      <c r="I67" s="51"/>
      <c r="J67" s="51"/>
      <c r="K67" s="7"/>
      <c r="L67" s="7"/>
      <c r="M67" s="7"/>
      <c r="N67" s="7"/>
    </row>
    <row r="68" spans="1:14" ht="14.25">
      <c r="A68" s="7"/>
      <c r="B68" s="7"/>
      <c r="C68" s="50"/>
      <c r="D68" s="51"/>
      <c r="E68" s="51"/>
      <c r="F68" s="51"/>
      <c r="G68" s="51"/>
      <c r="H68" s="51"/>
      <c r="I68" s="51"/>
      <c r="J68" s="51"/>
      <c r="K68" s="7"/>
      <c r="L68" s="7"/>
      <c r="M68" s="7"/>
      <c r="N68" s="7"/>
    </row>
    <row r="69" spans="1:14" ht="14.25">
      <c r="A69" s="7"/>
      <c r="B69" s="7"/>
      <c r="C69" s="50"/>
      <c r="D69" s="51"/>
      <c r="E69" s="51"/>
      <c r="F69" s="51"/>
      <c r="G69" s="51"/>
      <c r="H69" s="51"/>
      <c r="I69" s="51"/>
      <c r="J69" s="51"/>
      <c r="K69" s="7"/>
      <c r="L69" s="7"/>
      <c r="M69" s="7"/>
      <c r="N69" s="7"/>
    </row>
    <row r="70" spans="1:14" ht="14.25">
      <c r="A70" s="7"/>
      <c r="B70" s="7"/>
      <c r="C70" s="50"/>
      <c r="D70" s="51"/>
      <c r="E70" s="51"/>
      <c r="F70" s="51"/>
      <c r="G70" s="51"/>
      <c r="H70" s="51"/>
      <c r="I70" s="51"/>
      <c r="J70" s="51"/>
      <c r="K70" s="7"/>
      <c r="L70" s="7"/>
      <c r="M70" s="7"/>
      <c r="N70" s="7"/>
    </row>
    <row r="71" spans="1:14" ht="14.25">
      <c r="A71" s="7"/>
      <c r="B71" s="7"/>
      <c r="C71" s="50"/>
      <c r="D71" s="51"/>
      <c r="E71" s="51"/>
      <c r="F71" s="51"/>
      <c r="G71" s="51"/>
      <c r="H71" s="51"/>
      <c r="I71" s="51"/>
      <c r="J71" s="51"/>
      <c r="K71" s="7"/>
      <c r="L71" s="7"/>
      <c r="M71" s="7"/>
      <c r="N71" s="7"/>
    </row>
    <row r="72" spans="1:14" ht="12.75">
      <c r="A72" s="7"/>
      <c r="B72" s="7"/>
      <c r="C72" s="3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3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3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3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3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7"/>
      <c r="C77" s="3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</sheetData>
  <sheetProtection/>
  <mergeCells count="22">
    <mergeCell ref="B39:B43"/>
    <mergeCell ref="B36:B38"/>
    <mergeCell ref="A36:A38"/>
    <mergeCell ref="B32:B33"/>
    <mergeCell ref="B34:B35"/>
    <mergeCell ref="A32:A33"/>
    <mergeCell ref="A34:A35"/>
    <mergeCell ref="G1:I1"/>
    <mergeCell ref="G3:I3"/>
    <mergeCell ref="G4:I4"/>
    <mergeCell ref="B16:B17"/>
    <mergeCell ref="B13:B15"/>
    <mergeCell ref="A13:A15"/>
    <mergeCell ref="A30:A31"/>
    <mergeCell ref="B30:B31"/>
    <mergeCell ref="C7:J7"/>
    <mergeCell ref="C8:J8"/>
    <mergeCell ref="C9:J9"/>
    <mergeCell ref="C5:J5"/>
    <mergeCell ref="B11:J11"/>
    <mergeCell ref="B22:B24"/>
    <mergeCell ref="A22:A24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">
      <selection activeCell="D8" sqref="B8:D20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11.75390625" style="0" hidden="1" customWidth="1"/>
    <col min="4" max="4" width="10.75390625" style="0" customWidth="1"/>
    <col min="5" max="5" width="11.125" style="0" hidden="1" customWidth="1"/>
    <col min="6" max="6" width="12.625" style="0" hidden="1" customWidth="1"/>
    <col min="7" max="7" width="11.25390625" style="0" hidden="1" customWidth="1"/>
    <col min="8" max="8" width="11.875" style="0" hidden="1" customWidth="1"/>
    <col min="9" max="9" width="12.125" style="0" hidden="1" customWidth="1"/>
    <col min="10" max="10" width="13.00390625" style="0" customWidth="1"/>
  </cols>
  <sheetData>
    <row r="1" spans="7:9" ht="12.75" hidden="1">
      <c r="G1" s="83"/>
      <c r="H1" s="83"/>
      <c r="I1" s="83"/>
    </row>
    <row r="2" spans="7:10" ht="12.75" hidden="1">
      <c r="G2" s="9"/>
      <c r="H2" s="9"/>
      <c r="I2" s="9"/>
      <c r="J2" s="10"/>
    </row>
    <row r="3" spans="7:10" ht="12.75" hidden="1">
      <c r="G3" s="91"/>
      <c r="H3" s="91"/>
      <c r="I3" s="91"/>
      <c r="J3" s="10"/>
    </row>
    <row r="4" spans="7:10" ht="12.75" hidden="1">
      <c r="G4" s="91"/>
      <c r="H4" s="91"/>
      <c r="I4" s="91"/>
      <c r="J4" s="10"/>
    </row>
    <row r="5" spans="2:9" ht="12.75">
      <c r="B5" s="102" t="s">
        <v>28</v>
      </c>
      <c r="C5" s="102"/>
      <c r="D5" s="102"/>
      <c r="E5" s="102"/>
      <c r="F5" s="102"/>
      <c r="G5" s="102"/>
      <c r="H5" s="102"/>
      <c r="I5" s="102"/>
    </row>
    <row r="6" spans="7:10" ht="12.75">
      <c r="G6" s="103">
        <v>44132</v>
      </c>
      <c r="H6" s="103"/>
      <c r="I6" s="103"/>
      <c r="J6" s="33"/>
    </row>
    <row r="7" spans="1:10" ht="38.25">
      <c r="A7" s="2" t="s">
        <v>0</v>
      </c>
      <c r="B7" s="3" t="s">
        <v>1</v>
      </c>
      <c r="C7" s="4" t="s">
        <v>2</v>
      </c>
      <c r="D7" s="3">
        <v>2020</v>
      </c>
      <c r="E7" s="3">
        <v>2021</v>
      </c>
      <c r="F7" s="3">
        <v>2022</v>
      </c>
      <c r="G7" s="27">
        <v>2023</v>
      </c>
      <c r="H7" s="27">
        <v>2024</v>
      </c>
      <c r="I7" s="27">
        <v>2025</v>
      </c>
      <c r="J7" s="1" t="s">
        <v>14</v>
      </c>
    </row>
    <row r="8" spans="1:14" ht="38.25" customHeight="1" hidden="1">
      <c r="A8" s="11" t="s">
        <v>3</v>
      </c>
      <c r="B8" s="12" t="s">
        <v>16</v>
      </c>
      <c r="C8" s="13" t="s">
        <v>19</v>
      </c>
      <c r="D8" s="34">
        <f>D9</f>
        <v>19481.607</v>
      </c>
      <c r="E8" s="34">
        <f aca="true" t="shared" si="0" ref="E8:J8">E9</f>
        <v>19307</v>
      </c>
      <c r="F8" s="34">
        <f t="shared" si="0"/>
        <v>19307</v>
      </c>
      <c r="G8" s="34">
        <f t="shared" si="0"/>
        <v>19694</v>
      </c>
      <c r="H8" s="34">
        <f t="shared" si="0"/>
        <v>20090</v>
      </c>
      <c r="I8" s="34">
        <f t="shared" si="0"/>
        <v>20488</v>
      </c>
      <c r="J8" s="34">
        <f t="shared" si="0"/>
        <v>118367.607</v>
      </c>
      <c r="K8" s="7"/>
      <c r="L8" s="7"/>
      <c r="M8" s="14"/>
      <c r="N8" s="7"/>
    </row>
    <row r="9" spans="1:14" ht="64.5" customHeight="1" hidden="1">
      <c r="A9" s="15" t="s">
        <v>17</v>
      </c>
      <c r="B9" s="16" t="s">
        <v>8</v>
      </c>
      <c r="C9" s="17" t="s">
        <v>13</v>
      </c>
      <c r="D9" s="35">
        <v>19481.607</v>
      </c>
      <c r="E9" s="35">
        <v>19307</v>
      </c>
      <c r="F9" s="35">
        <v>19307</v>
      </c>
      <c r="G9" s="35">
        <v>19694</v>
      </c>
      <c r="H9" s="35">
        <v>20090</v>
      </c>
      <c r="I9" s="35">
        <v>20488</v>
      </c>
      <c r="J9" s="35">
        <f>D9+E9+F9+G9+H9+I9</f>
        <v>118367.607</v>
      </c>
      <c r="K9" s="7"/>
      <c r="L9" s="7"/>
      <c r="M9" s="7"/>
      <c r="N9" s="7"/>
    </row>
    <row r="10" spans="1:14" ht="26.25" customHeight="1" hidden="1">
      <c r="A10" s="18" t="s">
        <v>4</v>
      </c>
      <c r="B10" s="12" t="s">
        <v>18</v>
      </c>
      <c r="C10" s="19" t="s">
        <v>19</v>
      </c>
      <c r="D10" s="36">
        <f>D11</f>
        <v>8562.166</v>
      </c>
      <c r="E10" s="36">
        <f aca="true" t="shared" si="1" ref="E10:J10">E11</f>
        <v>8480</v>
      </c>
      <c r="F10" s="36">
        <f t="shared" si="1"/>
        <v>8480</v>
      </c>
      <c r="G10" s="36">
        <f t="shared" si="1"/>
        <v>8650</v>
      </c>
      <c r="H10" s="36">
        <f t="shared" si="1"/>
        <v>8823</v>
      </c>
      <c r="I10" s="36">
        <f t="shared" si="1"/>
        <v>8999</v>
      </c>
      <c r="J10" s="36">
        <f t="shared" si="1"/>
        <v>51994.166</v>
      </c>
      <c r="K10" s="7"/>
      <c r="L10" s="7"/>
      <c r="M10" s="7"/>
      <c r="N10" s="7"/>
    </row>
    <row r="11" spans="1:14" ht="57.75" customHeight="1" hidden="1">
      <c r="A11" s="20" t="s">
        <v>20</v>
      </c>
      <c r="B11" s="21" t="s">
        <v>9</v>
      </c>
      <c r="C11" s="17" t="s">
        <v>13</v>
      </c>
      <c r="D11" s="35">
        <v>8562.166</v>
      </c>
      <c r="E11" s="35">
        <v>8480</v>
      </c>
      <c r="F11" s="35">
        <v>8480</v>
      </c>
      <c r="G11" s="35">
        <v>8650</v>
      </c>
      <c r="H11" s="35">
        <v>8823</v>
      </c>
      <c r="I11" s="35">
        <v>8999</v>
      </c>
      <c r="J11" s="35">
        <f aca="true" t="shared" si="2" ref="J11:J18">D11+E11+F11+G11+H11+I11</f>
        <v>51994.166</v>
      </c>
      <c r="K11" s="7"/>
      <c r="L11" s="7"/>
      <c r="M11" s="7"/>
      <c r="N11" s="7"/>
    </row>
    <row r="12" spans="1:14" ht="39.75" customHeight="1" hidden="1">
      <c r="A12" s="22"/>
      <c r="B12" s="21"/>
      <c r="C12" s="17"/>
      <c r="D12" s="35"/>
      <c r="E12" s="35"/>
      <c r="F12" s="35"/>
      <c r="G12" s="35"/>
      <c r="H12" s="35"/>
      <c r="I12" s="35"/>
      <c r="J12" s="35">
        <f t="shared" si="2"/>
        <v>0</v>
      </c>
      <c r="K12" s="7"/>
      <c r="L12" s="7"/>
      <c r="M12" s="7"/>
      <c r="N12" s="7"/>
    </row>
    <row r="13" spans="1:14" ht="33" customHeight="1" hidden="1">
      <c r="A13" s="23" t="s">
        <v>5</v>
      </c>
      <c r="B13" s="24" t="s">
        <v>21</v>
      </c>
      <c r="C13" s="13" t="s">
        <v>19</v>
      </c>
      <c r="D13" s="37">
        <f>D14</f>
        <v>14650.036</v>
      </c>
      <c r="E13" s="37">
        <f aca="true" t="shared" si="3" ref="E13:J13">E14</f>
        <v>14550</v>
      </c>
      <c r="F13" s="37">
        <f t="shared" si="3"/>
        <v>14550</v>
      </c>
      <c r="G13" s="37">
        <f t="shared" si="3"/>
        <v>14841</v>
      </c>
      <c r="H13" s="37">
        <f t="shared" si="3"/>
        <v>15138</v>
      </c>
      <c r="I13" s="37">
        <f t="shared" si="3"/>
        <v>15440</v>
      </c>
      <c r="J13" s="37">
        <f t="shared" si="3"/>
        <v>89169.036</v>
      </c>
      <c r="K13" s="7"/>
      <c r="L13" s="7"/>
      <c r="M13" s="7"/>
      <c r="N13" s="7"/>
    </row>
    <row r="14" spans="1:14" ht="57.75" customHeight="1" hidden="1">
      <c r="A14" s="25" t="s">
        <v>22</v>
      </c>
      <c r="B14" s="21" t="s">
        <v>10</v>
      </c>
      <c r="C14" s="17" t="s">
        <v>13</v>
      </c>
      <c r="D14" s="35">
        <v>14650.036</v>
      </c>
      <c r="E14" s="35">
        <v>14550</v>
      </c>
      <c r="F14" s="35">
        <v>14550</v>
      </c>
      <c r="G14" s="35">
        <v>14841</v>
      </c>
      <c r="H14" s="35">
        <v>15138</v>
      </c>
      <c r="I14" s="35">
        <v>15440</v>
      </c>
      <c r="J14" s="35">
        <f t="shared" si="2"/>
        <v>89169.036</v>
      </c>
      <c r="K14" s="7"/>
      <c r="L14" s="7"/>
      <c r="M14" s="7"/>
      <c r="N14" s="7"/>
    </row>
    <row r="15" spans="1:14" ht="42.75" customHeight="1" hidden="1">
      <c r="A15" s="26"/>
      <c r="B15" s="21"/>
      <c r="C15" s="17"/>
      <c r="D15" s="35"/>
      <c r="E15" s="35"/>
      <c r="F15" s="35"/>
      <c r="G15" s="35"/>
      <c r="H15" s="35"/>
      <c r="I15" s="35"/>
      <c r="J15" s="35">
        <f t="shared" si="2"/>
        <v>0</v>
      </c>
      <c r="K15" s="7"/>
      <c r="L15" s="7"/>
      <c r="M15" s="7"/>
      <c r="N15" s="7"/>
    </row>
    <row r="16" spans="1:14" ht="32.25" customHeight="1" hidden="1">
      <c r="A16" s="27" t="s">
        <v>6</v>
      </c>
      <c r="B16" s="24" t="s">
        <v>23</v>
      </c>
      <c r="C16" s="13" t="s">
        <v>19</v>
      </c>
      <c r="D16" s="37">
        <f>D17</f>
        <v>14307</v>
      </c>
      <c r="E16" s="37">
        <f aca="true" t="shared" si="4" ref="E16:J16">E17</f>
        <v>13707</v>
      </c>
      <c r="F16" s="37">
        <f t="shared" si="4"/>
        <v>13707</v>
      </c>
      <c r="G16" s="37">
        <f t="shared" si="4"/>
        <v>13981</v>
      </c>
      <c r="H16" s="37">
        <f t="shared" si="4"/>
        <v>14260</v>
      </c>
      <c r="I16" s="37">
        <f t="shared" si="4"/>
        <v>14545</v>
      </c>
      <c r="J16" s="37">
        <f t="shared" si="4"/>
        <v>84507</v>
      </c>
      <c r="K16" s="7"/>
      <c r="L16" s="7"/>
      <c r="M16" s="7"/>
      <c r="N16" s="7"/>
    </row>
    <row r="17" spans="1:14" ht="49.5" customHeight="1" hidden="1">
      <c r="A17" s="25" t="s">
        <v>26</v>
      </c>
      <c r="B17" s="16" t="s">
        <v>11</v>
      </c>
      <c r="C17" s="17" t="s">
        <v>13</v>
      </c>
      <c r="D17" s="35">
        <v>14307</v>
      </c>
      <c r="E17" s="35">
        <v>13707</v>
      </c>
      <c r="F17" s="35">
        <v>13707</v>
      </c>
      <c r="G17" s="35">
        <v>13981</v>
      </c>
      <c r="H17" s="35">
        <v>14260</v>
      </c>
      <c r="I17" s="35">
        <v>14545</v>
      </c>
      <c r="J17" s="35">
        <f t="shared" si="2"/>
        <v>84507</v>
      </c>
      <c r="K17" s="7"/>
      <c r="L17" s="7"/>
      <c r="M17" s="7"/>
      <c r="N17" s="7"/>
    </row>
    <row r="18" spans="1:14" ht="36" customHeight="1" hidden="1">
      <c r="A18" s="26"/>
      <c r="B18" s="28"/>
      <c r="C18" s="17"/>
      <c r="D18" s="35"/>
      <c r="E18" s="35"/>
      <c r="F18" s="35"/>
      <c r="G18" s="35"/>
      <c r="H18" s="35"/>
      <c r="I18" s="35"/>
      <c r="J18" s="35">
        <f t="shared" si="2"/>
        <v>0</v>
      </c>
      <c r="K18" s="7"/>
      <c r="L18" s="7"/>
      <c r="M18" s="7"/>
      <c r="N18" s="7"/>
    </row>
    <row r="19" spans="1:14" ht="35.25" customHeight="1" hidden="1">
      <c r="A19" s="27" t="s">
        <v>7</v>
      </c>
      <c r="B19" s="24" t="s">
        <v>25</v>
      </c>
      <c r="C19" s="13" t="s">
        <v>19</v>
      </c>
      <c r="D19" s="37">
        <f>D20</f>
        <v>430</v>
      </c>
      <c r="E19" s="37">
        <f aca="true" t="shared" si="5" ref="E19:J19">E20</f>
        <v>430</v>
      </c>
      <c r="F19" s="37">
        <f t="shared" si="5"/>
        <v>430</v>
      </c>
      <c r="G19" s="37">
        <f t="shared" si="5"/>
        <v>438</v>
      </c>
      <c r="H19" s="37">
        <f t="shared" si="5"/>
        <v>446</v>
      </c>
      <c r="I19" s="37">
        <f t="shared" si="5"/>
        <v>455</v>
      </c>
      <c r="J19" s="37">
        <f t="shared" si="5"/>
        <v>2629</v>
      </c>
      <c r="K19" s="7"/>
      <c r="L19" s="7"/>
      <c r="M19" s="7"/>
      <c r="N19" s="7"/>
    </row>
    <row r="20" spans="1:14" ht="50.25" customHeight="1" hidden="1">
      <c r="A20" s="25" t="s">
        <v>24</v>
      </c>
      <c r="B20" s="21" t="s">
        <v>12</v>
      </c>
      <c r="C20" s="17" t="s">
        <v>13</v>
      </c>
      <c r="D20" s="38">
        <v>430</v>
      </c>
      <c r="E20" s="38">
        <v>430</v>
      </c>
      <c r="F20" s="38">
        <v>430</v>
      </c>
      <c r="G20" s="38">
        <v>438</v>
      </c>
      <c r="H20" s="38">
        <v>446</v>
      </c>
      <c r="I20" s="38">
        <v>455</v>
      </c>
      <c r="J20" s="38">
        <f>I20+H20+G20+F20+E20+D20</f>
        <v>2629</v>
      </c>
      <c r="K20" s="7"/>
      <c r="L20" s="7"/>
      <c r="M20" s="7"/>
      <c r="N20" s="7"/>
    </row>
    <row r="21" spans="1:14" ht="76.5" customHeight="1">
      <c r="A21" s="27" t="s">
        <v>15</v>
      </c>
      <c r="B21" s="24" t="s">
        <v>29</v>
      </c>
      <c r="C21" s="17" t="s">
        <v>13</v>
      </c>
      <c r="D21" s="37">
        <f>600-300</f>
        <v>300</v>
      </c>
      <c r="E21" s="37">
        <v>600</v>
      </c>
      <c r="F21" s="37">
        <v>600</v>
      </c>
      <c r="G21" s="37">
        <v>612</v>
      </c>
      <c r="H21" s="37">
        <v>624</v>
      </c>
      <c r="I21" s="37">
        <v>637</v>
      </c>
      <c r="J21" s="37">
        <f>I21+H21+G21+F21+E21+D21</f>
        <v>3373</v>
      </c>
      <c r="K21" s="7"/>
      <c r="L21" s="7"/>
      <c r="M21" s="7"/>
      <c r="N21" s="7"/>
    </row>
    <row r="22" spans="1:14" ht="18.75" customHeight="1">
      <c r="A22" s="29"/>
      <c r="B22" s="8" t="s">
        <v>27</v>
      </c>
      <c r="C22" s="30"/>
      <c r="D22" s="37">
        <f>D23</f>
        <v>57730.809</v>
      </c>
      <c r="E22" s="37">
        <f aca="true" t="shared" si="6" ref="E22:J22">E23</f>
        <v>57074</v>
      </c>
      <c r="F22" s="37">
        <f t="shared" si="6"/>
        <v>57074</v>
      </c>
      <c r="G22" s="37">
        <f t="shared" si="6"/>
        <v>58216</v>
      </c>
      <c r="H22" s="37">
        <f t="shared" si="6"/>
        <v>59381</v>
      </c>
      <c r="I22" s="37">
        <f t="shared" si="6"/>
        <v>60564</v>
      </c>
      <c r="J22" s="37">
        <f t="shared" si="6"/>
        <v>350039.809</v>
      </c>
      <c r="K22" s="7"/>
      <c r="L22" s="32"/>
      <c r="M22" s="7"/>
      <c r="N22" s="7"/>
    </row>
    <row r="23" spans="1:14" ht="29.25" customHeight="1">
      <c r="A23" s="29"/>
      <c r="B23" s="8" t="s">
        <v>13</v>
      </c>
      <c r="C23" s="29"/>
      <c r="D23" s="37">
        <f>D8+D10+D13+D16+D19+D21</f>
        <v>57730.809</v>
      </c>
      <c r="E23" s="37">
        <f aca="true" t="shared" si="7" ref="E23:J23">E9+E11+E14+E17+E20+E21</f>
        <v>57074</v>
      </c>
      <c r="F23" s="37">
        <f t="shared" si="7"/>
        <v>57074</v>
      </c>
      <c r="G23" s="37">
        <f t="shared" si="7"/>
        <v>58216</v>
      </c>
      <c r="H23" s="37">
        <f t="shared" si="7"/>
        <v>59381</v>
      </c>
      <c r="I23" s="37">
        <f t="shared" si="7"/>
        <v>60564</v>
      </c>
      <c r="J23" s="37">
        <f t="shared" si="7"/>
        <v>350039.809</v>
      </c>
      <c r="K23" s="7"/>
      <c r="L23" s="7"/>
      <c r="M23" s="7"/>
      <c r="N23" s="7"/>
    </row>
    <row r="24" spans="1:14" ht="12.75" hidden="1">
      <c r="A24" s="29"/>
      <c r="B24" s="29"/>
      <c r="C24" s="29"/>
      <c r="D24" s="5"/>
      <c r="E24" s="5"/>
      <c r="F24" s="5"/>
      <c r="G24" s="5"/>
      <c r="H24" s="5"/>
      <c r="I24" s="5"/>
      <c r="J24" s="29"/>
      <c r="K24" s="7"/>
      <c r="L24" s="7"/>
      <c r="M24" s="7"/>
      <c r="N24" s="7"/>
    </row>
    <row r="25" spans="1:14" ht="12.75">
      <c r="A25" s="7"/>
      <c r="B25" s="7"/>
      <c r="C25" s="7"/>
      <c r="D25" s="6"/>
      <c r="E25" s="6"/>
      <c r="F25" s="6"/>
      <c r="G25" s="6"/>
      <c r="H25" s="6"/>
      <c r="I25" s="6"/>
      <c r="J25" s="31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/>
  <mergeCells count="5">
    <mergeCell ref="G1:I1"/>
    <mergeCell ref="G3:I3"/>
    <mergeCell ref="G4:I4"/>
    <mergeCell ref="B5:I5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2022-12-15T13:09:22Z</cp:lastPrinted>
  <dcterms:created xsi:type="dcterms:W3CDTF">2016-02-19T05:42:05Z</dcterms:created>
  <dcterms:modified xsi:type="dcterms:W3CDTF">2022-12-20T09:46:21Z</dcterms:modified>
  <cp:category/>
  <cp:version/>
  <cp:contentType/>
  <cp:contentStatus/>
</cp:coreProperties>
</file>