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<sst xmlns="http://schemas.openxmlformats.org/spreadsheetml/2006/main" count="64" uniqueCount="45">
  <si>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 xml:space="preserve">5. Объемы и источники финансирования Программы </t>
  </si>
  <si>
    <t xml:space="preserve">       Распределение   объемов  финансирования   мероприятий   по   годам   приведено в таблице: </t>
  </si>
  <si>
    <t>Программные мероприятия</t>
  </si>
  <si>
    <t>По годам</t>
  </si>
  <si>
    <t>1.Дорожное хозяйство</t>
  </si>
  <si>
    <t>местный бюджет</t>
  </si>
  <si>
    <t>областной бюджет</t>
  </si>
  <si>
    <t>1918,8</t>
  </si>
  <si>
    <t xml:space="preserve">   1297,1</t>
  </si>
  <si>
    <t>1000,0</t>
  </si>
  <si>
    <t>3000,0</t>
  </si>
  <si>
    <t>1335,9</t>
  </si>
  <si>
    <t>500,0</t>
  </si>
  <si>
    <t>Областной бюджет</t>
  </si>
  <si>
    <t>Всего</t>
  </si>
  <si>
    <t xml:space="preserve">      </t>
  </si>
  <si>
    <t>0,0</t>
  </si>
  <si>
    <t>300,0</t>
  </si>
  <si>
    <t>3. Содержание и текущий ремонт дорог</t>
  </si>
  <si>
    <t>Механизированная уборка</t>
  </si>
  <si>
    <t>7458,8</t>
  </si>
  <si>
    <t>Ямочный ремонт</t>
  </si>
  <si>
    <t>Планировка проезжей части гравийно-песчаных дорог</t>
  </si>
  <si>
    <t>Исправление профиля  песчано-гравийных дорог с добавлением нового материала</t>
  </si>
  <si>
    <t>Очистка кюветов</t>
  </si>
  <si>
    <t>Итого:      в .т.ч.</t>
  </si>
  <si>
    <t>832,4</t>
  </si>
  <si>
    <t xml:space="preserve"> Итого по всем мероприятиям Программы</t>
  </si>
  <si>
    <t xml:space="preserve">                                                                                                                                     (тыс. рублей)</t>
  </si>
  <si>
    <t xml:space="preserve">  </t>
  </si>
  <si>
    <t>(тыс.руб.)</t>
  </si>
  <si>
    <t xml:space="preserve"> 2. Проектно-изыскательские работы   инженерных сооружений ( дороги)</t>
  </si>
  <si>
    <t>Местный бюжет</t>
  </si>
  <si>
    <t xml:space="preserve">     итого</t>
  </si>
  <si>
    <r>
      <t>а) ремонт автодорог</t>
    </r>
    <r>
      <rPr>
        <b/>
        <i/>
        <sz val="8"/>
        <rFont val="Times New Roman"/>
        <family val="1"/>
      </rPr>
      <t>, в т.ч.</t>
    </r>
  </si>
  <si>
    <r>
      <t>б) строительство и ремонт тротуаров на улицах города</t>
    </r>
    <r>
      <rPr>
        <b/>
        <i/>
        <sz val="8"/>
        <rFont val="Times New Roman"/>
        <family val="1"/>
      </rPr>
      <t xml:space="preserve"> в т.ч.</t>
    </r>
  </si>
  <si>
    <r>
      <t>в) ремонт дворовых территорий</t>
    </r>
    <r>
      <rPr>
        <b/>
        <i/>
        <sz val="8"/>
        <rFont val="Times New Roman"/>
        <family val="1"/>
      </rPr>
      <t xml:space="preserve"> многоквартирных домов, проездов к дворовым территориям многоквартирных домов населенных пунктов в т.ч.</t>
    </r>
  </si>
  <si>
    <r>
      <t xml:space="preserve">Итого:     </t>
    </r>
    <r>
      <rPr>
        <sz val="8"/>
        <rFont val="Times New Roman"/>
        <family val="1"/>
      </rPr>
      <t xml:space="preserve"> в .т.ч.</t>
    </r>
  </si>
  <si>
    <t>Приложение №6</t>
  </si>
  <si>
    <t>к Постановлению Администрации</t>
  </si>
  <si>
    <t>МО ГП "Город Малоярославец"</t>
  </si>
  <si>
    <t>Восстановление обочин</t>
  </si>
  <si>
    <t>4. Безопасность дорожного движения (дорожные знаки, видеофиксация,  дорожная разметка, организация движения )</t>
  </si>
  <si>
    <t xml:space="preserve">                        от 21.02.2017г.                 </t>
  </si>
  <si>
    <t>№131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</si>
</sst>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3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u val="single"/>
      <sz val="11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u val="single"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168" fontId="4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7" fillId="0" borderId="6" xfId="0" applyFont="1" applyBorder="1" applyAlignment="1">
      <alignment horizontal="justify" vertical="top" wrapText="1"/>
    </xf>
    <xf numFmtId="168" fontId="5" fillId="0" borderId="7" xfId="0" applyNumberFormat="1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68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top" wrapText="1"/>
    </xf>
    <xf numFmtId="0" fontId="2" fillId="0" borderId="6" xfId="0" applyFont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justify" vertical="top" wrapText="1"/>
    </xf>
    <xf numFmtId="168" fontId="6" fillId="0" borderId="13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justify" vertical="top" wrapText="1"/>
    </xf>
    <xf numFmtId="0" fontId="6" fillId="0" borderId="7" xfId="0" applyFont="1" applyFill="1" applyBorder="1" applyAlignment="1">
      <alignment horizontal="center" vertical="center" wrapText="1"/>
    </xf>
    <xf numFmtId="168" fontId="6" fillId="0" borderId="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6" fillId="0" borderId="8" xfId="0" applyFont="1" applyBorder="1" applyAlignment="1">
      <alignment horizontal="justify" vertical="top" wrapText="1"/>
    </xf>
    <xf numFmtId="1" fontId="5" fillId="0" borderId="7" xfId="0" applyNumberFormat="1" applyFont="1" applyBorder="1" applyAlignment="1">
      <alignment horizontal="center" vertical="top" wrapText="1"/>
    </xf>
    <xf numFmtId="1" fontId="5" fillId="0" borderId="7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wrapText="1"/>
    </xf>
    <xf numFmtId="1" fontId="6" fillId="0" borderId="7" xfId="0" applyNumberFormat="1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1" fontId="6" fillId="0" borderId="7" xfId="0" applyNumberFormat="1" applyFont="1" applyBorder="1" applyAlignment="1">
      <alignment horizontal="center" vertical="top" wrapText="1"/>
    </xf>
    <xf numFmtId="168" fontId="5" fillId="0" borderId="11" xfId="0" applyNumberFormat="1" applyFont="1" applyFill="1" applyBorder="1" applyAlignment="1">
      <alignment horizontal="center" vertical="top" wrapText="1"/>
    </xf>
    <xf numFmtId="168" fontId="5" fillId="0" borderId="16" xfId="0" applyNumberFormat="1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justify" vertical="top" wrapText="1"/>
    </xf>
    <xf numFmtId="0" fontId="2" fillId="0" borderId="7" xfId="0" applyFont="1" applyFill="1" applyBorder="1" applyAlignment="1">
      <alignment vertical="top" wrapText="1"/>
    </xf>
    <xf numFmtId="1" fontId="9" fillId="0" borderId="7" xfId="0" applyNumberFormat="1" applyFont="1" applyFill="1" applyBorder="1" applyAlignment="1">
      <alignment horizontal="center" vertical="top" wrapText="1"/>
    </xf>
    <xf numFmtId="1" fontId="6" fillId="0" borderId="18" xfId="0" applyNumberFormat="1" applyFont="1" applyFill="1" applyBorder="1" applyAlignment="1">
      <alignment horizontal="center" vertical="top" wrapText="1"/>
    </xf>
    <xf numFmtId="168" fontId="6" fillId="0" borderId="18" xfId="0" applyNumberFormat="1" applyFont="1" applyFill="1" applyBorder="1" applyAlignment="1">
      <alignment horizontal="center" vertical="top" wrapText="1"/>
    </xf>
    <xf numFmtId="168" fontId="6" fillId="0" borderId="15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justify" wrapText="1"/>
    </xf>
    <xf numFmtId="0" fontId="5" fillId="0" borderId="7" xfId="0" applyFont="1" applyFill="1" applyBorder="1" applyAlignment="1">
      <alignment horizontal="center" vertical="justify" wrapText="1"/>
    </xf>
    <xf numFmtId="0" fontId="6" fillId="0" borderId="17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7" xfId="0" applyFont="1" applyBorder="1" applyAlignment="1">
      <alignment horizontal="center" vertical="top" wrapText="1"/>
    </xf>
    <xf numFmtId="1" fontId="6" fillId="0" borderId="7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12" fillId="2" borderId="22" xfId="0" applyFont="1" applyFill="1" applyBorder="1" applyAlignment="1">
      <alignment horizontal="center" vertical="justify" wrapText="1"/>
    </xf>
    <xf numFmtId="0" fontId="12" fillId="2" borderId="23" xfId="0" applyFont="1" applyFill="1" applyBorder="1" applyAlignment="1">
      <alignment horizontal="center" vertical="justify" wrapText="1"/>
    </xf>
    <xf numFmtId="0" fontId="12" fillId="2" borderId="24" xfId="0" applyFont="1" applyFill="1" applyBorder="1" applyAlignment="1">
      <alignment horizontal="center" vertical="justify" wrapText="1"/>
    </xf>
    <xf numFmtId="0" fontId="12" fillId="2" borderId="6" xfId="0" applyFont="1" applyFill="1" applyBorder="1" applyAlignment="1">
      <alignment horizontal="center" vertical="justify" wrapText="1"/>
    </xf>
    <xf numFmtId="0" fontId="12" fillId="2" borderId="0" xfId="0" applyFont="1" applyFill="1" applyBorder="1" applyAlignment="1">
      <alignment horizontal="center" vertical="justify" wrapText="1"/>
    </xf>
    <xf numFmtId="0" fontId="12" fillId="2" borderId="25" xfId="0" applyFont="1" applyFill="1" applyBorder="1" applyAlignment="1">
      <alignment horizontal="center" vertical="justify" wrapText="1"/>
    </xf>
    <xf numFmtId="0" fontId="5" fillId="0" borderId="7" xfId="0" applyFont="1" applyBorder="1" applyAlignment="1">
      <alignment horizontal="center" vertical="top" wrapText="1"/>
    </xf>
    <xf numFmtId="1" fontId="5" fillId="0" borderId="7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2" borderId="26" xfId="0" applyFont="1" applyFill="1" applyBorder="1" applyAlignment="1">
      <alignment horizontal="center" vertical="justify" wrapText="1"/>
    </xf>
    <xf numFmtId="0" fontId="6" fillId="2" borderId="27" xfId="0" applyFont="1" applyFill="1" applyBorder="1" applyAlignment="1">
      <alignment horizontal="center" vertical="justify" wrapText="1"/>
    </xf>
    <xf numFmtId="0" fontId="6" fillId="2" borderId="28" xfId="0" applyFont="1" applyFill="1" applyBorder="1" applyAlignment="1">
      <alignment horizontal="center" vertical="justify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justify" wrapText="1"/>
    </xf>
    <xf numFmtId="0" fontId="6" fillId="2" borderId="0" xfId="0" applyFont="1" applyFill="1" applyBorder="1" applyAlignment="1">
      <alignment horizontal="center" vertical="justify" wrapText="1"/>
    </xf>
    <xf numFmtId="0" fontId="6" fillId="2" borderId="25" xfId="0" applyFont="1" applyFill="1" applyBorder="1" applyAlignment="1">
      <alignment horizontal="center" vertical="justify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5" fillId="0" borderId="30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2" borderId="6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center" vertical="top" wrapText="1"/>
    </xf>
    <xf numFmtId="0" fontId="6" fillId="2" borderId="33" xfId="0" applyFont="1" applyFill="1" applyBorder="1" applyAlignment="1">
      <alignment horizontal="center" vertical="justify" wrapText="1"/>
    </xf>
    <xf numFmtId="0" fontId="6" fillId="2" borderId="34" xfId="0" applyFont="1" applyFill="1" applyBorder="1" applyAlignment="1">
      <alignment horizontal="center" vertical="justify" wrapText="1"/>
    </xf>
    <xf numFmtId="0" fontId="6" fillId="2" borderId="35" xfId="0" applyFont="1" applyFill="1" applyBorder="1" applyAlignment="1">
      <alignment horizontal="center" vertical="justify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workbookViewId="0" topLeftCell="A1">
      <selection activeCell="J6" sqref="J6"/>
    </sheetView>
  </sheetViews>
  <sheetFormatPr defaultColWidth="9.00390625" defaultRowHeight="12.75"/>
  <cols>
    <col min="1" max="1" width="43.00390625" style="0" customWidth="1"/>
    <col min="2" max="2" width="7.00390625" style="0" customWidth="1"/>
    <col min="3" max="3" width="8.00390625" style="0" hidden="1" customWidth="1"/>
    <col min="4" max="4" width="7.00390625" style="0" customWidth="1"/>
    <col min="5" max="5" width="6.75390625" style="0" customWidth="1"/>
    <col min="6" max="6" width="8.25390625" style="0" customWidth="1"/>
    <col min="7" max="7" width="6.25390625" style="0" customWidth="1"/>
    <col min="8" max="8" width="6.75390625" style="0" customWidth="1"/>
    <col min="9" max="9" width="9.125" style="0" hidden="1" customWidth="1"/>
    <col min="10" max="10" width="6.625" style="0" customWidth="1"/>
    <col min="11" max="11" width="8.75390625" style="0" customWidth="1"/>
  </cols>
  <sheetData>
    <row r="1" spans="5:11" ht="12.75">
      <c r="E1" s="6"/>
      <c r="F1" s="6"/>
      <c r="G1" s="71"/>
      <c r="H1" s="71"/>
      <c r="I1" s="71"/>
      <c r="J1" s="71"/>
      <c r="K1" s="71"/>
    </row>
    <row r="2" spans="5:11" ht="12.75">
      <c r="E2" s="72" t="s">
        <v>38</v>
      </c>
      <c r="F2" s="72"/>
      <c r="G2" s="72"/>
      <c r="H2" s="72"/>
      <c r="I2" s="72"/>
      <c r="J2" s="72"/>
      <c r="K2" s="72"/>
    </row>
    <row r="3" spans="5:11" ht="12.75">
      <c r="E3" s="72" t="s">
        <v>39</v>
      </c>
      <c r="F3" s="72"/>
      <c r="G3" s="72"/>
      <c r="H3" s="72"/>
      <c r="I3" s="72"/>
      <c r="J3" s="72"/>
      <c r="K3" s="72"/>
    </row>
    <row r="4" spans="5:11" ht="12.75">
      <c r="E4" s="72" t="s">
        <v>40</v>
      </c>
      <c r="F4" s="72"/>
      <c r="G4" s="72"/>
      <c r="H4" s="72"/>
      <c r="I4" s="72"/>
      <c r="J4" s="72"/>
      <c r="K4" s="72"/>
    </row>
    <row r="5" spans="5:11" ht="12.75">
      <c r="E5" s="39"/>
      <c r="F5" s="71" t="s">
        <v>43</v>
      </c>
      <c r="G5" s="71"/>
      <c r="H5" s="71"/>
      <c r="I5" s="39"/>
      <c r="J5" s="39" t="s">
        <v>44</v>
      </c>
      <c r="K5" s="39"/>
    </row>
    <row r="6" spans="5:11" ht="12.75">
      <c r="E6" s="39"/>
      <c r="F6" s="39"/>
      <c r="G6" s="39"/>
      <c r="H6" s="39"/>
      <c r="I6" s="39"/>
      <c r="J6" s="39"/>
      <c r="K6" s="39"/>
    </row>
    <row r="7" spans="1:10" ht="14.25">
      <c r="A7" s="105" t="s">
        <v>0</v>
      </c>
      <c r="B7" s="105"/>
      <c r="C7" s="105"/>
      <c r="D7" s="105"/>
      <c r="E7" s="105"/>
      <c r="F7" s="105"/>
      <c r="G7" s="105"/>
      <c r="H7" s="105"/>
      <c r="I7" s="2"/>
      <c r="J7" s="2"/>
    </row>
    <row r="8" spans="1:10" ht="15">
      <c r="A8" s="3" t="s">
        <v>1</v>
      </c>
      <c r="B8" s="2"/>
      <c r="C8" s="2"/>
      <c r="D8" s="2"/>
      <c r="E8" s="2"/>
      <c r="F8" s="2"/>
      <c r="G8" s="2"/>
      <c r="H8" s="2"/>
      <c r="I8" s="2"/>
      <c r="J8" s="2"/>
    </row>
    <row r="9" spans="1:10" ht="11.25" customHeight="1" thickBot="1">
      <c r="A9" s="5" t="s">
        <v>28</v>
      </c>
      <c r="B9" s="2"/>
      <c r="C9" s="2"/>
      <c r="D9" s="2" t="s">
        <v>29</v>
      </c>
      <c r="E9" s="2"/>
      <c r="F9" s="2"/>
      <c r="G9" s="4"/>
      <c r="H9" s="4" t="s">
        <v>30</v>
      </c>
      <c r="I9" s="4"/>
      <c r="J9" s="4"/>
    </row>
    <row r="10" spans="1:11" ht="17.25" customHeight="1" thickBot="1">
      <c r="A10" s="100" t="s">
        <v>2</v>
      </c>
      <c r="B10" s="92" t="s">
        <v>3</v>
      </c>
      <c r="C10" s="94"/>
      <c r="D10" s="102"/>
      <c r="E10" s="102"/>
      <c r="F10" s="102"/>
      <c r="G10" s="102"/>
      <c r="H10" s="102"/>
      <c r="I10" s="102"/>
      <c r="J10" s="102"/>
      <c r="K10" s="8"/>
    </row>
    <row r="11" spans="1:11" ht="13.5" thickBot="1">
      <c r="A11" s="101"/>
      <c r="B11" s="103">
        <v>2014</v>
      </c>
      <c r="C11" s="104"/>
      <c r="D11" s="9">
        <v>2015</v>
      </c>
      <c r="E11" s="18">
        <v>2016</v>
      </c>
      <c r="F11" s="10">
        <v>2017</v>
      </c>
      <c r="G11" s="10">
        <v>2018</v>
      </c>
      <c r="H11" s="10">
        <v>2019</v>
      </c>
      <c r="I11" s="103">
        <v>2020</v>
      </c>
      <c r="J11" s="102"/>
      <c r="K11" s="11" t="s">
        <v>33</v>
      </c>
    </row>
    <row r="12" spans="1:11" ht="12.75" hidden="1">
      <c r="A12" s="60"/>
      <c r="B12" s="61"/>
      <c r="C12" s="61"/>
      <c r="D12" s="62"/>
      <c r="E12" s="62"/>
      <c r="F12" s="62"/>
      <c r="G12" s="62"/>
      <c r="H12" s="62"/>
      <c r="I12" s="62"/>
      <c r="J12" s="63"/>
      <c r="K12" s="12"/>
    </row>
    <row r="13" spans="1:11" ht="12.75">
      <c r="A13" s="106" t="s">
        <v>4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8"/>
    </row>
    <row r="14" spans="1:11" ht="15" customHeight="1">
      <c r="A14" s="13" t="s">
        <v>34</v>
      </c>
      <c r="B14" s="69">
        <f>B15+B16</f>
        <v>3257.8</v>
      </c>
      <c r="C14" s="69"/>
      <c r="D14" s="22">
        <f aca="true" t="shared" si="0" ref="D14:I14">D15+D16</f>
        <v>4673</v>
      </c>
      <c r="E14" s="22">
        <f t="shared" si="0"/>
        <v>3885.2</v>
      </c>
      <c r="F14" s="22">
        <f>F15+F16</f>
        <v>2000</v>
      </c>
      <c r="G14" s="22">
        <f t="shared" si="0"/>
        <v>2000</v>
      </c>
      <c r="H14" s="22">
        <f t="shared" si="0"/>
        <v>2000</v>
      </c>
      <c r="I14" s="68">
        <f t="shared" si="0"/>
        <v>6900</v>
      </c>
      <c r="J14" s="68"/>
      <c r="K14" s="14">
        <f>B14+D14+E14+F14+G14+H14+I14</f>
        <v>24716</v>
      </c>
    </row>
    <row r="15" spans="1:11" ht="13.5" customHeight="1">
      <c r="A15" s="15" t="s">
        <v>5</v>
      </c>
      <c r="B15" s="69">
        <v>1339</v>
      </c>
      <c r="C15" s="69"/>
      <c r="D15" s="16">
        <v>4673</v>
      </c>
      <c r="E15" s="22">
        <v>3885.2</v>
      </c>
      <c r="F15" s="22">
        <v>2000</v>
      </c>
      <c r="G15" s="22">
        <v>2000</v>
      </c>
      <c r="H15" s="22">
        <v>2000</v>
      </c>
      <c r="I15" s="68">
        <v>6900</v>
      </c>
      <c r="J15" s="68"/>
      <c r="K15" s="14">
        <f aca="true" t="shared" si="1" ref="K15:K34">B15+D15+E15+F15+G15+H15+I15</f>
        <v>22797.2</v>
      </c>
    </row>
    <row r="16" spans="1:11" ht="13.5" customHeight="1" thickBot="1">
      <c r="A16" s="15" t="s">
        <v>6</v>
      </c>
      <c r="B16" s="69" t="s">
        <v>7</v>
      </c>
      <c r="C16" s="69"/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68">
        <v>0</v>
      </c>
      <c r="J16" s="68"/>
      <c r="K16" s="14">
        <f t="shared" si="1"/>
        <v>1918.8</v>
      </c>
    </row>
    <row r="17" spans="1:11" ht="13.5" customHeight="1" hidden="1" thickBot="1">
      <c r="A17" s="19"/>
      <c r="B17" s="69"/>
      <c r="C17" s="69"/>
      <c r="D17" s="22"/>
      <c r="E17" s="22"/>
      <c r="F17" s="52"/>
      <c r="G17" s="52"/>
      <c r="H17" s="22"/>
      <c r="I17" s="68"/>
      <c r="J17" s="68"/>
      <c r="K17" s="14">
        <f t="shared" si="1"/>
        <v>0</v>
      </c>
    </row>
    <row r="18" spans="1:11" ht="24" customHeight="1">
      <c r="A18" s="51" t="s">
        <v>35</v>
      </c>
      <c r="B18" s="58">
        <f>B19+B21</f>
        <v>1297.1</v>
      </c>
      <c r="C18" s="58"/>
      <c r="D18" s="45">
        <f aca="true" t="shared" si="2" ref="D18:I18">D19+D21</f>
        <v>1232</v>
      </c>
      <c r="E18" s="45">
        <f t="shared" si="2"/>
        <v>707</v>
      </c>
      <c r="F18" s="45">
        <f t="shared" si="2"/>
        <v>0</v>
      </c>
      <c r="G18" s="45">
        <f t="shared" si="2"/>
        <v>0</v>
      </c>
      <c r="H18" s="45">
        <f t="shared" si="2"/>
        <v>0</v>
      </c>
      <c r="I18" s="67">
        <f t="shared" si="2"/>
        <v>3000</v>
      </c>
      <c r="J18" s="67"/>
      <c r="K18" s="14">
        <f t="shared" si="1"/>
        <v>6236.1</v>
      </c>
    </row>
    <row r="19" spans="1:11" ht="15.75" customHeight="1" hidden="1">
      <c r="A19" s="15" t="s">
        <v>6</v>
      </c>
      <c r="B19" s="70"/>
      <c r="C19" s="70"/>
      <c r="D19" s="22"/>
      <c r="E19" s="22"/>
      <c r="F19" s="22"/>
      <c r="G19" s="24"/>
      <c r="H19" s="22"/>
      <c r="I19" s="68"/>
      <c r="J19" s="68"/>
      <c r="K19" s="14">
        <f t="shared" si="1"/>
        <v>0</v>
      </c>
    </row>
    <row r="20" spans="1:11" ht="12.75" hidden="1">
      <c r="A20" s="28"/>
      <c r="B20" s="69"/>
      <c r="C20" s="69"/>
      <c r="D20" s="22"/>
      <c r="E20" s="22"/>
      <c r="F20" s="22"/>
      <c r="G20" s="22"/>
      <c r="H20" s="22"/>
      <c r="I20" s="68"/>
      <c r="J20" s="68"/>
      <c r="K20" s="14">
        <f t="shared" si="1"/>
        <v>0</v>
      </c>
    </row>
    <row r="21" spans="1:11" ht="15" customHeight="1">
      <c r="A21" s="28" t="s">
        <v>5</v>
      </c>
      <c r="B21" s="59" t="s">
        <v>8</v>
      </c>
      <c r="C21" s="59"/>
      <c r="D21" s="22">
        <v>1232</v>
      </c>
      <c r="E21" s="22">
        <v>707</v>
      </c>
      <c r="F21" s="42">
        <v>0</v>
      </c>
      <c r="G21" s="22">
        <v>0</v>
      </c>
      <c r="H21" s="22">
        <v>0</v>
      </c>
      <c r="I21" s="68">
        <v>3000</v>
      </c>
      <c r="J21" s="68"/>
      <c r="K21" s="14">
        <f t="shared" si="1"/>
        <v>6236.1</v>
      </c>
    </row>
    <row r="22" spans="1:11" ht="12.75" customHeight="1" thickBot="1">
      <c r="A22" s="19" t="s">
        <v>6</v>
      </c>
      <c r="B22" s="16"/>
      <c r="C22" s="16"/>
      <c r="D22" s="22"/>
      <c r="E22" s="22"/>
      <c r="F22" s="42">
        <v>0</v>
      </c>
      <c r="G22" s="22">
        <v>0</v>
      </c>
      <c r="H22" s="22">
        <v>0</v>
      </c>
      <c r="I22" s="22"/>
      <c r="J22" s="22">
        <v>0</v>
      </c>
      <c r="K22" s="14"/>
    </row>
    <row r="23" spans="1:11" ht="36.75" customHeight="1">
      <c r="A23" s="51" t="s">
        <v>36</v>
      </c>
      <c r="B23" s="58" t="str">
        <f>B24</f>
        <v>1335,9</v>
      </c>
      <c r="C23" s="58"/>
      <c r="D23" s="45">
        <f>D24+D30</f>
        <v>796.5</v>
      </c>
      <c r="E23" s="45">
        <f>E24+E30</f>
        <v>3054.5</v>
      </c>
      <c r="F23" s="53">
        <v>1000</v>
      </c>
      <c r="G23" s="45">
        <v>500</v>
      </c>
      <c r="H23" s="45">
        <v>500</v>
      </c>
      <c r="I23" s="67">
        <v>500</v>
      </c>
      <c r="J23" s="67"/>
      <c r="K23" s="14">
        <f t="shared" si="1"/>
        <v>7686.9</v>
      </c>
    </row>
    <row r="24" spans="1:11" ht="14.25" customHeight="1">
      <c r="A24" s="15" t="s">
        <v>5</v>
      </c>
      <c r="B24" s="69" t="s">
        <v>11</v>
      </c>
      <c r="C24" s="69"/>
      <c r="D24" s="22">
        <v>796.5</v>
      </c>
      <c r="E24" s="22">
        <v>1499.8</v>
      </c>
      <c r="F24" s="42">
        <v>1000</v>
      </c>
      <c r="G24" s="22">
        <v>1000</v>
      </c>
      <c r="H24" s="22">
        <v>1000</v>
      </c>
      <c r="I24" s="68">
        <v>500</v>
      </c>
      <c r="J24" s="68"/>
      <c r="K24" s="14">
        <f t="shared" si="1"/>
        <v>7132.2</v>
      </c>
    </row>
    <row r="25" spans="1:11" ht="12.75" hidden="1">
      <c r="A25" s="28"/>
      <c r="B25" s="69"/>
      <c r="C25" s="69"/>
      <c r="D25" s="22"/>
      <c r="E25" s="22"/>
      <c r="F25" s="22"/>
      <c r="G25" s="22"/>
      <c r="H25" s="22"/>
      <c r="I25" s="68"/>
      <c r="J25" s="68"/>
      <c r="K25" s="14">
        <f t="shared" si="1"/>
        <v>0</v>
      </c>
    </row>
    <row r="26" spans="1:11" ht="12.75" hidden="1">
      <c r="A26" s="28"/>
      <c r="B26" s="69"/>
      <c r="C26" s="69"/>
      <c r="D26" s="22"/>
      <c r="E26" s="22"/>
      <c r="F26" s="22"/>
      <c r="G26" s="22"/>
      <c r="H26" s="22"/>
      <c r="I26" s="68"/>
      <c r="J26" s="68"/>
      <c r="K26" s="14">
        <f t="shared" si="1"/>
        <v>0</v>
      </c>
    </row>
    <row r="27" spans="1:11" ht="12.75" hidden="1">
      <c r="A27" s="28"/>
      <c r="B27" s="69"/>
      <c r="C27" s="69"/>
      <c r="D27" s="22"/>
      <c r="E27" s="22"/>
      <c r="F27" s="22"/>
      <c r="G27" s="22"/>
      <c r="H27" s="22"/>
      <c r="I27" s="68"/>
      <c r="J27" s="68"/>
      <c r="K27" s="14">
        <f t="shared" si="1"/>
        <v>0</v>
      </c>
    </row>
    <row r="28" spans="1:11" ht="15.75" customHeight="1" hidden="1">
      <c r="A28" s="28"/>
      <c r="B28" s="70" t="s">
        <v>11</v>
      </c>
      <c r="C28" s="70"/>
      <c r="D28" s="24" t="s">
        <v>10</v>
      </c>
      <c r="E28" s="24" t="s">
        <v>9</v>
      </c>
      <c r="F28" s="24" t="s">
        <v>9</v>
      </c>
      <c r="G28" s="24" t="s">
        <v>12</v>
      </c>
      <c r="H28" s="24" t="s">
        <v>12</v>
      </c>
      <c r="I28" s="76" t="s">
        <v>12</v>
      </c>
      <c r="J28" s="76"/>
      <c r="K28" s="14">
        <f t="shared" si="1"/>
        <v>7835.9</v>
      </c>
    </row>
    <row r="29" spans="1:11" ht="12.75" hidden="1">
      <c r="A29" s="28"/>
      <c r="B29" s="69"/>
      <c r="C29" s="69"/>
      <c r="D29" s="22"/>
      <c r="E29" s="24"/>
      <c r="F29" s="24"/>
      <c r="G29" s="22"/>
      <c r="H29" s="22"/>
      <c r="I29" s="76"/>
      <c r="J29" s="76"/>
      <c r="K29" s="14">
        <f t="shared" si="1"/>
        <v>0</v>
      </c>
    </row>
    <row r="30" spans="1:11" ht="12.75" customHeight="1" thickBot="1">
      <c r="A30" s="19" t="s">
        <v>6</v>
      </c>
      <c r="B30" s="69">
        <v>0</v>
      </c>
      <c r="C30" s="69"/>
      <c r="D30" s="26">
        <v>0</v>
      </c>
      <c r="E30" s="16">
        <v>1554.7</v>
      </c>
      <c r="F30" s="22">
        <v>0</v>
      </c>
      <c r="G30" s="22">
        <v>0</v>
      </c>
      <c r="H30" s="22">
        <v>0</v>
      </c>
      <c r="I30" s="68">
        <v>0</v>
      </c>
      <c r="J30" s="68"/>
      <c r="K30" s="14">
        <f t="shared" si="1"/>
        <v>1554.7</v>
      </c>
    </row>
    <row r="31" spans="1:11" ht="13.5" hidden="1" thickBot="1">
      <c r="A31" s="28"/>
      <c r="B31" s="64"/>
      <c r="C31" s="64"/>
      <c r="D31" s="29"/>
      <c r="E31" s="29"/>
      <c r="F31" s="29"/>
      <c r="G31" s="29"/>
      <c r="H31" s="29"/>
      <c r="I31" s="65"/>
      <c r="J31" s="66"/>
      <c r="K31" s="49">
        <f t="shared" si="1"/>
        <v>0</v>
      </c>
    </row>
    <row r="32" spans="1:11" ht="13.5" thickBot="1">
      <c r="A32" s="30" t="s">
        <v>37</v>
      </c>
      <c r="B32" s="90">
        <f>B33+B34</f>
        <v>5890.8</v>
      </c>
      <c r="C32" s="90"/>
      <c r="D32" s="31">
        <f>D33+D34</f>
        <v>6701.5</v>
      </c>
      <c r="E32" s="46">
        <f>E15+E21+E24</f>
        <v>6092</v>
      </c>
      <c r="F32" s="46">
        <f>F15+F21+F24</f>
        <v>3000</v>
      </c>
      <c r="G32" s="46">
        <f>G15+G21+G24</f>
        <v>3000</v>
      </c>
      <c r="H32" s="46">
        <f>H15+H21+H24</f>
        <v>3000</v>
      </c>
      <c r="I32" s="98">
        <f>I15+I21+I24</f>
        <v>10400</v>
      </c>
      <c r="J32" s="99"/>
      <c r="K32" s="54">
        <f t="shared" si="1"/>
        <v>38084.3</v>
      </c>
    </row>
    <row r="33" spans="1:11" ht="16.5" customHeight="1" thickBot="1">
      <c r="A33" s="30" t="s">
        <v>5</v>
      </c>
      <c r="B33" s="90">
        <f>B15+B21+B24</f>
        <v>3972</v>
      </c>
      <c r="C33" s="90"/>
      <c r="D33" s="46">
        <f aca="true" t="shared" si="3" ref="D33:I33">D15+D21+D24</f>
        <v>6701.5</v>
      </c>
      <c r="E33" s="46">
        <f t="shared" si="3"/>
        <v>6092</v>
      </c>
      <c r="F33" s="46">
        <f t="shared" si="3"/>
        <v>3000</v>
      </c>
      <c r="G33" s="46">
        <f t="shared" si="3"/>
        <v>3000</v>
      </c>
      <c r="H33" s="46">
        <f t="shared" si="3"/>
        <v>3000</v>
      </c>
      <c r="I33" s="46">
        <f t="shared" si="3"/>
        <v>10400</v>
      </c>
      <c r="J33" s="47">
        <f>I15+I21+I24</f>
        <v>10400</v>
      </c>
      <c r="K33" s="55">
        <f t="shared" si="1"/>
        <v>36165.5</v>
      </c>
    </row>
    <row r="34" spans="1:11" ht="13.5" thickBot="1">
      <c r="A34" s="30" t="s">
        <v>6</v>
      </c>
      <c r="B34" s="90">
        <f>B16+B22+B30</f>
        <v>1918.8</v>
      </c>
      <c r="C34" s="90"/>
      <c r="D34" s="31">
        <f>D16+D22+D30</f>
        <v>0</v>
      </c>
      <c r="E34" s="31">
        <f aca="true" t="shared" si="4" ref="E34:J34">E16+E22+E30</f>
        <v>1554.7</v>
      </c>
      <c r="F34" s="31">
        <f>F16+F22+F30</f>
        <v>0</v>
      </c>
      <c r="G34" s="31">
        <f t="shared" si="4"/>
        <v>0</v>
      </c>
      <c r="H34" s="31">
        <f t="shared" si="4"/>
        <v>0</v>
      </c>
      <c r="I34" s="31">
        <f t="shared" si="4"/>
        <v>0</v>
      </c>
      <c r="J34" s="56">
        <f t="shared" si="4"/>
        <v>0</v>
      </c>
      <c r="K34" s="55">
        <f t="shared" si="1"/>
        <v>3473.5</v>
      </c>
    </row>
    <row r="35" spans="1:11" ht="12.75" hidden="1">
      <c r="A35" s="91"/>
      <c r="B35" s="86"/>
      <c r="C35" s="86"/>
      <c r="D35" s="86"/>
      <c r="E35" s="86"/>
      <c r="F35" s="86"/>
      <c r="G35" s="86"/>
      <c r="H35" s="86"/>
      <c r="I35" s="86"/>
      <c r="J35" s="86"/>
      <c r="K35" s="50">
        <f>B35+D35+E35+F35+G35+H35+I35</f>
        <v>0</v>
      </c>
    </row>
    <row r="36" spans="1:11" ht="12.75" hidden="1">
      <c r="A36" s="91"/>
      <c r="B36" s="86"/>
      <c r="C36" s="86"/>
      <c r="D36" s="86"/>
      <c r="E36" s="86"/>
      <c r="F36" s="86"/>
      <c r="G36" s="86"/>
      <c r="H36" s="86"/>
      <c r="I36" s="86"/>
      <c r="J36" s="86"/>
      <c r="K36" s="14">
        <f>B36+D36+E36+F36+G36+H36+I36</f>
        <v>0</v>
      </c>
    </row>
    <row r="37" spans="1:11" ht="12.75" hidden="1">
      <c r="A37" s="91"/>
      <c r="B37" s="86"/>
      <c r="C37" s="86"/>
      <c r="D37" s="86"/>
      <c r="E37" s="86"/>
      <c r="F37" s="86"/>
      <c r="G37" s="86"/>
      <c r="H37" s="86"/>
      <c r="I37" s="86"/>
      <c r="J37" s="86"/>
      <c r="K37" s="14">
        <f>B37+D37+E37+F37+G37+H37+I37</f>
        <v>0</v>
      </c>
    </row>
    <row r="38" spans="1:11" ht="15.75" customHeight="1" hidden="1">
      <c r="A38" s="91" t="s">
        <v>15</v>
      </c>
      <c r="B38" s="86"/>
      <c r="C38" s="86"/>
      <c r="D38" s="86"/>
      <c r="E38" s="86"/>
      <c r="F38" s="86"/>
      <c r="G38" s="86"/>
      <c r="H38" s="86"/>
      <c r="I38" s="86"/>
      <c r="J38" s="86"/>
      <c r="K38" s="14">
        <f>B38+D38+E38+F38+G38+H38+I38</f>
        <v>0</v>
      </c>
    </row>
    <row r="39" spans="1:11" ht="15.75" customHeight="1" hidden="1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14">
        <f>B39+D39+E39+F39+G39+H39+I39</f>
        <v>0</v>
      </c>
    </row>
    <row r="40" spans="1:11" ht="18.75" customHeight="1">
      <c r="A40" s="95" t="s">
        <v>31</v>
      </c>
      <c r="B40" s="96"/>
      <c r="C40" s="96"/>
      <c r="D40" s="96"/>
      <c r="E40" s="96"/>
      <c r="F40" s="96"/>
      <c r="G40" s="96"/>
      <c r="H40" s="96"/>
      <c r="I40" s="96"/>
      <c r="J40" s="96"/>
      <c r="K40" s="97"/>
    </row>
    <row r="41" spans="1:11" ht="18.75" customHeight="1" hidden="1" thickBot="1">
      <c r="A41" s="34" t="s">
        <v>5</v>
      </c>
      <c r="B41" s="92" t="s">
        <v>16</v>
      </c>
      <c r="C41" s="93"/>
      <c r="D41" s="21" t="s">
        <v>16</v>
      </c>
      <c r="E41" s="20">
        <v>0</v>
      </c>
      <c r="F41" s="21" t="s">
        <v>17</v>
      </c>
      <c r="G41" s="21" t="s">
        <v>17</v>
      </c>
      <c r="H41" s="21" t="s">
        <v>17</v>
      </c>
      <c r="I41" s="92" t="s">
        <v>17</v>
      </c>
      <c r="J41" s="94"/>
      <c r="K41" s="14"/>
    </row>
    <row r="42" spans="1:11" ht="17.25" customHeight="1" thickBot="1">
      <c r="A42" s="40" t="s">
        <v>5</v>
      </c>
      <c r="B42" s="83">
        <v>0</v>
      </c>
      <c r="C42" s="83"/>
      <c r="D42" s="17">
        <v>0</v>
      </c>
      <c r="E42" s="22">
        <v>0</v>
      </c>
      <c r="F42" s="17">
        <v>0</v>
      </c>
      <c r="G42" s="17">
        <v>0</v>
      </c>
      <c r="H42" s="17">
        <v>0</v>
      </c>
      <c r="I42" s="17">
        <v>0</v>
      </c>
      <c r="J42" s="17">
        <v>300</v>
      </c>
      <c r="K42" s="23">
        <v>300</v>
      </c>
    </row>
    <row r="43" spans="1:11" ht="12.75" hidden="1">
      <c r="A43" s="85"/>
      <c r="B43" s="86"/>
      <c r="C43" s="86"/>
      <c r="D43" s="86"/>
      <c r="E43" s="86"/>
      <c r="F43" s="86"/>
      <c r="G43" s="86"/>
      <c r="H43" s="86"/>
      <c r="I43" s="86"/>
      <c r="J43" s="86"/>
      <c r="K43" s="14">
        <f>B43+D43+E43+F43+G43+H43+I43</f>
        <v>0</v>
      </c>
    </row>
    <row r="44" spans="1:11" ht="16.5" customHeight="1">
      <c r="A44" s="87" t="s">
        <v>18</v>
      </c>
      <c r="B44" s="88"/>
      <c r="C44" s="88"/>
      <c r="D44" s="88"/>
      <c r="E44" s="88"/>
      <c r="F44" s="88"/>
      <c r="G44" s="88"/>
      <c r="H44" s="88"/>
      <c r="I44" s="88"/>
      <c r="J44" s="88"/>
      <c r="K44" s="89"/>
    </row>
    <row r="45" spans="1:11" ht="15.75" customHeight="1">
      <c r="A45" s="35" t="s">
        <v>19</v>
      </c>
      <c r="B45" s="83" t="s">
        <v>20</v>
      </c>
      <c r="C45" s="83"/>
      <c r="D45" s="22">
        <v>8853</v>
      </c>
      <c r="E45" s="22">
        <f>8362+700</f>
        <v>9062</v>
      </c>
      <c r="F45" s="17">
        <v>8500</v>
      </c>
      <c r="G45" s="41">
        <v>8500</v>
      </c>
      <c r="H45" s="84">
        <v>8500</v>
      </c>
      <c r="I45" s="84"/>
      <c r="J45" s="43">
        <v>9000</v>
      </c>
      <c r="K45" s="14">
        <f>B45+D45+E45+F45+G45+H45+J45</f>
        <v>59873.8</v>
      </c>
    </row>
    <row r="46" spans="1:11" ht="15.75" customHeight="1">
      <c r="A46" s="35" t="s">
        <v>21</v>
      </c>
      <c r="B46" s="83">
        <v>1500</v>
      </c>
      <c r="C46" s="83"/>
      <c r="D46" s="22">
        <v>2069</v>
      </c>
      <c r="E46" s="22">
        <v>2138</v>
      </c>
      <c r="F46" s="17">
        <v>2500</v>
      </c>
      <c r="G46" s="41">
        <v>2500</v>
      </c>
      <c r="H46" s="84">
        <v>2500</v>
      </c>
      <c r="I46" s="84"/>
      <c r="J46" s="43">
        <v>2500</v>
      </c>
      <c r="K46" s="42">
        <v>14301</v>
      </c>
    </row>
    <row r="47" spans="1:11" ht="16.5" customHeight="1">
      <c r="A47" s="35" t="s">
        <v>22</v>
      </c>
      <c r="B47" s="84">
        <v>200</v>
      </c>
      <c r="C47" s="84"/>
      <c r="D47" s="42">
        <f>200+100</f>
        <v>300</v>
      </c>
      <c r="E47" s="42">
        <v>200</v>
      </c>
      <c r="F47" s="41">
        <v>300</v>
      </c>
      <c r="G47" s="41">
        <v>300</v>
      </c>
      <c r="H47" s="84">
        <v>300</v>
      </c>
      <c r="I47" s="84"/>
      <c r="J47" s="43">
        <v>500</v>
      </c>
      <c r="K47" s="42">
        <f>B47+D47+E47+F47+G47+H47+J47</f>
        <v>2100</v>
      </c>
    </row>
    <row r="48" spans="1:11" ht="27" customHeight="1">
      <c r="A48" s="35" t="s">
        <v>23</v>
      </c>
      <c r="B48" s="84">
        <v>438</v>
      </c>
      <c r="C48" s="84"/>
      <c r="D48" s="42">
        <v>786</v>
      </c>
      <c r="E48" s="42">
        <v>497</v>
      </c>
      <c r="F48" s="41">
        <v>1000</v>
      </c>
      <c r="G48" s="41">
        <v>1000</v>
      </c>
      <c r="H48" s="84">
        <v>1000</v>
      </c>
      <c r="I48" s="84"/>
      <c r="J48" s="43">
        <v>1200</v>
      </c>
      <c r="K48" s="42">
        <f>B48+D48+E48+F48+G48+H48+J48</f>
        <v>5921</v>
      </c>
    </row>
    <row r="49" spans="1:11" ht="15" customHeight="1">
      <c r="A49" s="35" t="s">
        <v>24</v>
      </c>
      <c r="B49" s="83">
        <v>0</v>
      </c>
      <c r="C49" s="83"/>
      <c r="D49" s="22">
        <v>200</v>
      </c>
      <c r="E49" s="22">
        <v>100</v>
      </c>
      <c r="F49" s="17">
        <v>150</v>
      </c>
      <c r="G49" s="41">
        <v>150</v>
      </c>
      <c r="H49" s="84">
        <v>150</v>
      </c>
      <c r="I49" s="84"/>
      <c r="J49" s="43">
        <v>300</v>
      </c>
      <c r="K49" s="42">
        <v>1500</v>
      </c>
    </row>
    <row r="50" spans="1:11" ht="15" customHeight="1">
      <c r="A50" s="35" t="s">
        <v>41</v>
      </c>
      <c r="B50" s="17"/>
      <c r="C50" s="17"/>
      <c r="D50" s="22"/>
      <c r="E50" s="22"/>
      <c r="F50" s="17">
        <v>360</v>
      </c>
      <c r="G50" s="41"/>
      <c r="H50" s="41"/>
      <c r="I50" s="41"/>
      <c r="J50" s="43"/>
      <c r="K50" s="42"/>
    </row>
    <row r="51" spans="1:11" ht="14.25" customHeight="1">
      <c r="A51" s="36" t="s">
        <v>25</v>
      </c>
      <c r="B51" s="73">
        <f>B45+B46+B47+B48</f>
        <v>9596.8</v>
      </c>
      <c r="C51" s="73"/>
      <c r="D51" s="37">
        <f>D45+D46+D47+D48+D49</f>
        <v>12208</v>
      </c>
      <c r="E51" s="24">
        <f>E45+E46+E47+E48+E49</f>
        <v>11997</v>
      </c>
      <c r="F51" s="48">
        <f>F45+F46+F47+F48+F49+F50</f>
        <v>12810</v>
      </c>
      <c r="G51" s="23">
        <f>G45+G46+G47+G48+G49</f>
        <v>12450</v>
      </c>
      <c r="H51" s="73">
        <f>H45+H46+H47+H48+H49</f>
        <v>12450</v>
      </c>
      <c r="I51" s="73"/>
      <c r="J51" s="25">
        <f>J45+J46+J47+J48+J49</f>
        <v>13500</v>
      </c>
      <c r="K51" s="38">
        <f>B51+D51+E51+F51+G51+H51+J51</f>
        <v>85011.8</v>
      </c>
    </row>
    <row r="52" spans="1:11" ht="18" customHeight="1">
      <c r="A52" s="27" t="s">
        <v>5</v>
      </c>
      <c r="B52" s="73">
        <f>B51</f>
        <v>9596.8</v>
      </c>
      <c r="C52" s="73"/>
      <c r="D52" s="24">
        <f>D51</f>
        <v>12208</v>
      </c>
      <c r="E52" s="24">
        <f>E51</f>
        <v>11997</v>
      </c>
      <c r="F52" s="48">
        <f>F51</f>
        <v>12810</v>
      </c>
      <c r="G52" s="23">
        <f>G51</f>
        <v>12450</v>
      </c>
      <c r="H52" s="73">
        <f>H51</f>
        <v>12450</v>
      </c>
      <c r="I52" s="73"/>
      <c r="J52" s="25">
        <f>J51</f>
        <v>13500</v>
      </c>
      <c r="K52" s="38">
        <f>B52+D52+E52+F52+G52+H52+J52</f>
        <v>85011.8</v>
      </c>
    </row>
    <row r="53" spans="1:11" ht="12.75">
      <c r="A53" s="73"/>
      <c r="B53" s="73"/>
      <c r="C53" s="73"/>
      <c r="D53" s="73"/>
      <c r="E53" s="73"/>
      <c r="F53" s="73"/>
      <c r="G53" s="73"/>
      <c r="H53" s="73"/>
      <c r="I53" s="73"/>
      <c r="J53" s="75"/>
      <c r="K53" s="14"/>
    </row>
    <row r="54" spans="1:11" ht="27.75" customHeight="1">
      <c r="A54" s="109" t="s">
        <v>42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1"/>
    </row>
    <row r="55" spans="1:11" ht="18" customHeight="1">
      <c r="A55" s="36" t="s">
        <v>5</v>
      </c>
      <c r="B55" s="24" t="s">
        <v>26</v>
      </c>
      <c r="C55" s="76">
        <v>890.5</v>
      </c>
      <c r="D55" s="76"/>
      <c r="E55" s="24">
        <v>964</v>
      </c>
      <c r="F55" s="24">
        <v>850</v>
      </c>
      <c r="G55" s="24">
        <v>850</v>
      </c>
      <c r="H55" s="76">
        <v>850</v>
      </c>
      <c r="I55" s="76"/>
      <c r="J55" s="57">
        <v>3450</v>
      </c>
      <c r="K55" s="38">
        <f>B55+C55+E55+F55+G55+H55+J55</f>
        <v>8686.9</v>
      </c>
    </row>
    <row r="56" spans="1:11" ht="12.75">
      <c r="A56" s="77" t="s">
        <v>27</v>
      </c>
      <c r="B56" s="78"/>
      <c r="C56" s="78"/>
      <c r="D56" s="78"/>
      <c r="E56" s="78"/>
      <c r="F56" s="78"/>
      <c r="G56" s="78"/>
      <c r="H56" s="78"/>
      <c r="I56" s="78"/>
      <c r="J56" s="78"/>
      <c r="K56" s="79"/>
    </row>
    <row r="57" spans="1:11" ht="15.75" customHeight="1">
      <c r="A57" s="80"/>
      <c r="B57" s="81"/>
      <c r="C57" s="81"/>
      <c r="D57" s="81"/>
      <c r="E57" s="81"/>
      <c r="F57" s="81"/>
      <c r="G57" s="81"/>
      <c r="H57" s="81"/>
      <c r="I57" s="81"/>
      <c r="J57" s="81"/>
      <c r="K57" s="82"/>
    </row>
    <row r="58" spans="1:11" ht="18" customHeight="1">
      <c r="A58" s="36" t="s">
        <v>32</v>
      </c>
      <c r="B58" s="73">
        <f>B33+B42+B52+B55</f>
        <v>14401.199999999999</v>
      </c>
      <c r="C58" s="73"/>
      <c r="D58" s="24">
        <f>D33+D42+D52+C55</f>
        <v>19800</v>
      </c>
      <c r="E58" s="24">
        <f aca="true" t="shared" si="5" ref="E58:K58">E33+E42+E52+E55</f>
        <v>19053</v>
      </c>
      <c r="F58" s="44">
        <f t="shared" si="5"/>
        <v>16660</v>
      </c>
      <c r="G58" s="24">
        <f t="shared" si="5"/>
        <v>16300</v>
      </c>
      <c r="H58" s="24">
        <f t="shared" si="5"/>
        <v>16300</v>
      </c>
      <c r="I58" s="24">
        <f t="shared" si="5"/>
        <v>10400</v>
      </c>
      <c r="J58" s="24">
        <f t="shared" si="5"/>
        <v>27650</v>
      </c>
      <c r="K58" s="38">
        <f t="shared" si="5"/>
        <v>130164.2</v>
      </c>
    </row>
    <row r="59" spans="1:11" ht="18.75" customHeight="1">
      <c r="A59" s="36" t="s">
        <v>13</v>
      </c>
      <c r="B59" s="73">
        <f>B34</f>
        <v>1918.8</v>
      </c>
      <c r="C59" s="73"/>
      <c r="D59" s="38">
        <f>D34</f>
        <v>0</v>
      </c>
      <c r="E59" s="38">
        <f>E34</f>
        <v>1554.7</v>
      </c>
      <c r="F59" s="48"/>
      <c r="G59" s="23"/>
      <c r="H59" s="73"/>
      <c r="I59" s="73"/>
      <c r="J59" s="23"/>
      <c r="K59" s="38">
        <f>K34</f>
        <v>3473.5</v>
      </c>
    </row>
    <row r="60" spans="1:11" ht="12.75">
      <c r="A60" s="36" t="s">
        <v>14</v>
      </c>
      <c r="B60" s="74">
        <v>16320</v>
      </c>
      <c r="C60" s="74"/>
      <c r="D60" s="24">
        <f>D58+D59</f>
        <v>19800</v>
      </c>
      <c r="E60" s="24">
        <f>E58+E59</f>
        <v>20607.7</v>
      </c>
      <c r="F60" s="48">
        <f>F58+F59</f>
        <v>16660</v>
      </c>
      <c r="G60" s="23">
        <f>G58+G59</f>
        <v>16300</v>
      </c>
      <c r="H60" s="73">
        <f>H58+H59</f>
        <v>16300</v>
      </c>
      <c r="I60" s="73"/>
      <c r="J60" s="23">
        <f>J33+J42+J52+J55</f>
        <v>27650</v>
      </c>
      <c r="K60" s="38">
        <f>B60+D60+E60+F60+G60+H60+J60</f>
        <v>133637.7</v>
      </c>
    </row>
    <row r="61" spans="1:11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1"/>
    </row>
    <row r="62" spans="1:11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7"/>
    </row>
    <row r="63" spans="1:11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1"/>
    </row>
    <row r="64" spans="1:10" ht="14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4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4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4.2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4.2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4.2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4.25">
      <c r="A70" s="2"/>
      <c r="B70" s="2"/>
      <c r="C70" s="2"/>
      <c r="D70" s="2"/>
      <c r="E70" s="2"/>
      <c r="F70" s="2"/>
      <c r="G70" s="2"/>
      <c r="H70" s="2"/>
      <c r="I70" s="2"/>
      <c r="J70" s="2"/>
    </row>
  </sheetData>
  <mergeCells count="84">
    <mergeCell ref="A13:K13"/>
    <mergeCell ref="A54:K54"/>
    <mergeCell ref="B16:C16"/>
    <mergeCell ref="B17:C17"/>
    <mergeCell ref="I15:J15"/>
    <mergeCell ref="I16:J16"/>
    <mergeCell ref="I17:J17"/>
    <mergeCell ref="B18:C18"/>
    <mergeCell ref="B19:C19"/>
    <mergeCell ref="B20:C20"/>
    <mergeCell ref="F5:H5"/>
    <mergeCell ref="A12:J12"/>
    <mergeCell ref="B14:C14"/>
    <mergeCell ref="B15:C15"/>
    <mergeCell ref="A10:A11"/>
    <mergeCell ref="B10:J10"/>
    <mergeCell ref="B11:C11"/>
    <mergeCell ref="I11:J11"/>
    <mergeCell ref="A7:H7"/>
    <mergeCell ref="I14:J14"/>
    <mergeCell ref="B21:C21"/>
    <mergeCell ref="I18:J18"/>
    <mergeCell ref="I19:J19"/>
    <mergeCell ref="I20:J20"/>
    <mergeCell ref="I21:J21"/>
    <mergeCell ref="B23:C23"/>
    <mergeCell ref="B24:C24"/>
    <mergeCell ref="B25:C25"/>
    <mergeCell ref="B26:C26"/>
    <mergeCell ref="B27:C27"/>
    <mergeCell ref="B28:C28"/>
    <mergeCell ref="B29:C29"/>
    <mergeCell ref="B30:C30"/>
    <mergeCell ref="I27:J27"/>
    <mergeCell ref="I28:J28"/>
    <mergeCell ref="I29:J29"/>
    <mergeCell ref="I30:J30"/>
    <mergeCell ref="I23:J23"/>
    <mergeCell ref="I24:J24"/>
    <mergeCell ref="I25:J25"/>
    <mergeCell ref="I26:J26"/>
    <mergeCell ref="B32:C32"/>
    <mergeCell ref="I32:J32"/>
    <mergeCell ref="B33:C33"/>
    <mergeCell ref="B31:C31"/>
    <mergeCell ref="I31:J31"/>
    <mergeCell ref="B42:C42"/>
    <mergeCell ref="B34:C34"/>
    <mergeCell ref="A35:J35"/>
    <mergeCell ref="A36:J36"/>
    <mergeCell ref="B41:C41"/>
    <mergeCell ref="I41:J41"/>
    <mergeCell ref="A37:J37"/>
    <mergeCell ref="A38:J38"/>
    <mergeCell ref="A40:K40"/>
    <mergeCell ref="A43:J43"/>
    <mergeCell ref="B45:C45"/>
    <mergeCell ref="H45:I45"/>
    <mergeCell ref="B46:C46"/>
    <mergeCell ref="H46:I46"/>
    <mergeCell ref="A44:K44"/>
    <mergeCell ref="B47:C47"/>
    <mergeCell ref="H47:I47"/>
    <mergeCell ref="B48:C48"/>
    <mergeCell ref="H48:I48"/>
    <mergeCell ref="B49:C49"/>
    <mergeCell ref="H49:I49"/>
    <mergeCell ref="B51:C51"/>
    <mergeCell ref="H51:I51"/>
    <mergeCell ref="B52:C52"/>
    <mergeCell ref="H52:I52"/>
    <mergeCell ref="B58:C58"/>
    <mergeCell ref="A53:J53"/>
    <mergeCell ref="C55:D55"/>
    <mergeCell ref="H55:I55"/>
    <mergeCell ref="A56:K57"/>
    <mergeCell ref="B59:C59"/>
    <mergeCell ref="H59:I59"/>
    <mergeCell ref="B60:C60"/>
    <mergeCell ref="H60:I60"/>
    <mergeCell ref="G1:K1"/>
    <mergeCell ref="E2:K2"/>
    <mergeCell ref="E3:K3"/>
    <mergeCell ref="E4:K4"/>
  </mergeCells>
  <printOptions/>
  <pageMargins left="0.3937007874015748" right="0.1968503937007874" top="0.1968503937007874" bottom="0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2017-02-21T07:50:23Z</cp:lastPrinted>
  <dcterms:created xsi:type="dcterms:W3CDTF">2015-10-13T07:42:42Z</dcterms:created>
  <dcterms:modified xsi:type="dcterms:W3CDTF">2017-02-22T08:05:28Z</dcterms:modified>
  <cp:category/>
  <cp:version/>
  <cp:contentType/>
  <cp:contentStatus/>
</cp:coreProperties>
</file>