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<sst xmlns="http://schemas.openxmlformats.org/spreadsheetml/2006/main" count="114" uniqueCount="62">
  <si>
    <t xml:space="preserve">Приложение №1 </t>
  </si>
  <si>
    <t>к постановлению администрации</t>
  </si>
  <si>
    <t>№п/п</t>
  </si>
  <si>
    <t>Наименование мероприятия</t>
  </si>
  <si>
    <t>Источник финансирования</t>
  </si>
  <si>
    <t>Сумма расходов всего (тыс.руб.)</t>
  </si>
  <si>
    <t>Ответственный исполнитель программы (Соисполнитель)</t>
  </si>
  <si>
    <t>Отдел по управлению муниципальным имуществом и жилищно-коммунальному хозяйству администрации муниципального образования городское поселение "Город Малоярославец" (Отдел по градостроительной деятельности, архитектуре и земельным отношениям; ОКС и ТИ администрации муниципального образования городское поселение «Город Малоярославец»)</t>
  </si>
  <si>
    <t>областной бюджет</t>
  </si>
  <si>
    <t>местный бюджет</t>
  </si>
  <si>
    <t>1.1.</t>
  </si>
  <si>
    <t>ул. 17-ой Стрелковой дивизии, д.13</t>
  </si>
  <si>
    <t>1.2.</t>
  </si>
  <si>
    <t>ул.Ленина, д.3</t>
  </si>
  <si>
    <t>1.3.</t>
  </si>
  <si>
    <t>ул.Ленина, д.1, ул.Почтовая,д.2</t>
  </si>
  <si>
    <t>1.4.</t>
  </si>
  <si>
    <t>ул.Радищева д.18 корп. 1 и 2</t>
  </si>
  <si>
    <t>1.</t>
  </si>
  <si>
    <t>6. Перечень основных мероприятий муниципальной программы</t>
  </si>
  <si>
    <t>2.2.</t>
  </si>
  <si>
    <t>федеральный бюджет</t>
  </si>
  <si>
    <t>итого</t>
  </si>
  <si>
    <t>2.</t>
  </si>
  <si>
    <t>Мероприятия по благоустройству территорий мест общего пользования в т.ч.</t>
  </si>
  <si>
    <t>2.1.</t>
  </si>
  <si>
    <t>Благоустройство площадки и тротуара около МУП "Олимп-Спорт"</t>
  </si>
  <si>
    <t>Благоустройство территории в районе жд.вокзала</t>
  </si>
  <si>
    <t>ВСЕГО</t>
  </si>
  <si>
    <t>1.5.</t>
  </si>
  <si>
    <t>Мероприятия по благоустройству придомовой территории многоквартирного жилого дома по адресу:</t>
  </si>
  <si>
    <t>ул. 17-ой Стрелковой дивизии, д.3</t>
  </si>
  <si>
    <t>2.3</t>
  </si>
  <si>
    <t>Благоустройство территории сквера  им.В.Петрова</t>
  </si>
  <si>
    <t>1.6.</t>
  </si>
  <si>
    <t>Мероприятия по благоустройству придомовой территории</t>
  </si>
  <si>
    <t>3.</t>
  </si>
  <si>
    <t>2.4.</t>
  </si>
  <si>
    <t>Установка малых архитектурных форм на территории города и устройство забора в сквере В.Петрова</t>
  </si>
  <si>
    <t>4.</t>
  </si>
  <si>
    <t>Информационное обеспечение реализации мероприятий по формированию современной городской среды</t>
  </si>
  <si>
    <t>1.7.</t>
  </si>
  <si>
    <t>ул.Заводская, д.5, ул.Гр.Соколова,д.4, пер.Базарный,д.2</t>
  </si>
  <si>
    <t>1.8</t>
  </si>
  <si>
    <t>местный  бюджет</t>
  </si>
  <si>
    <t>2.5</t>
  </si>
  <si>
    <t>Дизайн-проект "Сквер 1812 года" и подготовка заявки на Всероссийский конкурс лучших проектов создания комфортной городской среды</t>
  </si>
  <si>
    <t>2.6</t>
  </si>
  <si>
    <t>Благоустройство сквера в районе ул.Гр.Соколова и ул.Аузина</t>
  </si>
  <si>
    <t>ул. Мирная, 1а, ул.Строительная, д.2</t>
  </si>
  <si>
    <t>обласной бюджет</t>
  </si>
  <si>
    <t>1.9</t>
  </si>
  <si>
    <t>Реализация мероприятий в рамках муниципальной программы "Формирование современной городской среды"</t>
  </si>
  <si>
    <t>ул.Школьная, д.2, д.4, д.6 , ул.Энтузиастов, д.7</t>
  </si>
  <si>
    <t>2.7</t>
  </si>
  <si>
    <t>Благоустройство общественной территории по адресу ул.Московская, д.57</t>
  </si>
  <si>
    <t>2.8</t>
  </si>
  <si>
    <t>городское поселение "Город Малоярославец"</t>
  </si>
  <si>
    <t>муниципального образования</t>
  </si>
  <si>
    <t xml:space="preserve">Основное мероприятие "Благоустройство территорий МО ГП "Город Малоярославец"  "Формирование современной городскоей среды                                                                                                                                                                   </t>
  </si>
  <si>
    <t>Благоустройство общественной территории по адресу                ул. Гагарина, д.1</t>
  </si>
  <si>
    <t xml:space="preserve">от    17.01.2022                          № 18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</si>
</sst>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3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ill="1" applyAlignment="1">
      <alignment/>
    </xf>
    <xf numFmtId="178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178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78" fontId="6" fillId="0" borderId="15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178" fontId="6" fillId="0" borderId="18" xfId="0" applyNumberFormat="1" applyFont="1" applyFill="1" applyBorder="1" applyAlignment="1">
      <alignment horizontal="center" vertical="center" wrapText="1"/>
    </xf>
    <xf numFmtId="178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 vertical="center" wrapText="1"/>
    </xf>
    <xf numFmtId="178" fontId="5" fillId="0" borderId="15" xfId="0" applyNumberFormat="1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left" vertical="center" wrapText="1"/>
    </xf>
    <xf numFmtId="178" fontId="5" fillId="0" borderId="12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left" vertical="center" wrapText="1"/>
    </xf>
    <xf numFmtId="178" fontId="5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left" vertical="center" wrapText="1"/>
    </xf>
    <xf numFmtId="178" fontId="5" fillId="0" borderId="28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78" fontId="5" fillId="0" borderId="15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center" wrapText="1"/>
    </xf>
    <xf numFmtId="178" fontId="5" fillId="0" borderId="29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center" wrapText="1"/>
    </xf>
    <xf numFmtId="178" fontId="5" fillId="0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49" fontId="5" fillId="0" borderId="30" xfId="0" applyNumberFormat="1" applyFont="1" applyFill="1" applyBorder="1" applyAlignment="1">
      <alignment horizontal="center" vertical="top"/>
    </xf>
    <xf numFmtId="2" fontId="5" fillId="0" borderId="12" xfId="0" applyNumberFormat="1" applyFont="1" applyFill="1" applyBorder="1" applyAlignment="1">
      <alignment horizontal="left" vertical="top" wrapText="1"/>
    </xf>
    <xf numFmtId="49" fontId="6" fillId="0" borderId="3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/>
    </xf>
    <xf numFmtId="0" fontId="4" fillId="0" borderId="0" xfId="0" applyFont="1" applyFill="1" applyAlignment="1">
      <alignment/>
    </xf>
    <xf numFmtId="178" fontId="6" fillId="0" borderId="3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8" fontId="4" fillId="0" borderId="0" xfId="0" applyNumberFormat="1" applyFon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top"/>
    </xf>
    <xf numFmtId="178" fontId="6" fillId="0" borderId="32" xfId="0" applyNumberFormat="1" applyFont="1" applyFill="1" applyBorder="1" applyAlignment="1">
      <alignment horizontal="center" vertical="top"/>
    </xf>
    <xf numFmtId="178" fontId="6" fillId="0" borderId="11" xfId="0" applyNumberFormat="1" applyFont="1" applyFill="1" applyBorder="1" applyAlignment="1">
      <alignment horizontal="center" vertical="top"/>
    </xf>
    <xf numFmtId="178" fontId="6" fillId="0" borderId="12" xfId="0" applyNumberFormat="1" applyFont="1" applyFill="1" applyBorder="1" applyAlignment="1">
      <alignment horizontal="center" vertical="top"/>
    </xf>
    <xf numFmtId="178" fontId="6" fillId="0" borderId="15" xfId="0" applyNumberFormat="1" applyFont="1" applyFill="1" applyBorder="1" applyAlignment="1">
      <alignment horizontal="center" vertical="top"/>
    </xf>
    <xf numFmtId="178" fontId="6" fillId="0" borderId="17" xfId="0" applyNumberFormat="1" applyFont="1" applyFill="1" applyBorder="1" applyAlignment="1">
      <alignment horizontal="center" vertical="top"/>
    </xf>
    <xf numFmtId="178" fontId="6" fillId="0" borderId="18" xfId="0" applyNumberFormat="1" applyFont="1" applyFill="1" applyBorder="1" applyAlignment="1">
      <alignment horizontal="center" vertical="top"/>
    </xf>
    <xf numFmtId="178" fontId="5" fillId="0" borderId="33" xfId="0" applyNumberFormat="1" applyFont="1" applyFill="1" applyBorder="1" applyAlignment="1">
      <alignment horizontal="center" vertical="top"/>
    </xf>
    <xf numFmtId="178" fontId="5" fillId="0" borderId="34" xfId="0" applyNumberFormat="1" applyFont="1" applyFill="1" applyBorder="1" applyAlignment="1">
      <alignment horizontal="center" vertical="top"/>
    </xf>
    <xf numFmtId="178" fontId="5" fillId="0" borderId="29" xfId="0" applyNumberFormat="1" applyFont="1" applyFill="1" applyBorder="1" applyAlignment="1">
      <alignment horizontal="center" vertical="top"/>
    </xf>
    <xf numFmtId="178" fontId="5" fillId="0" borderId="35" xfId="0" applyNumberFormat="1" applyFont="1" applyFill="1" applyBorder="1" applyAlignment="1">
      <alignment horizontal="center" vertical="top"/>
    </xf>
    <xf numFmtId="178" fontId="5" fillId="0" borderId="26" xfId="0" applyNumberFormat="1" applyFont="1" applyFill="1" applyBorder="1" applyAlignment="1">
      <alignment horizontal="center" vertical="top"/>
    </xf>
    <xf numFmtId="178" fontId="5" fillId="0" borderId="36" xfId="0" applyNumberFormat="1" applyFont="1" applyFill="1" applyBorder="1" applyAlignment="1">
      <alignment horizontal="center" vertical="top"/>
    </xf>
    <xf numFmtId="178" fontId="5" fillId="0" borderId="28" xfId="0" applyNumberFormat="1" applyFont="1" applyFill="1" applyBorder="1" applyAlignment="1">
      <alignment horizontal="center" vertical="top"/>
    </xf>
    <xf numFmtId="178" fontId="5" fillId="0" borderId="12" xfId="0" applyNumberFormat="1" applyFont="1" applyFill="1" applyBorder="1" applyAlignment="1">
      <alignment horizontal="center" vertical="top"/>
    </xf>
    <xf numFmtId="178" fontId="6" fillId="0" borderId="37" xfId="0" applyNumberFormat="1" applyFont="1" applyFill="1" applyBorder="1" applyAlignment="1">
      <alignment horizontal="center" vertical="top" wrapText="1"/>
    </xf>
    <xf numFmtId="178" fontId="6" fillId="0" borderId="12" xfId="0" applyNumberFormat="1" applyFont="1" applyFill="1" applyBorder="1" applyAlignment="1">
      <alignment horizontal="center" vertical="top" wrapText="1"/>
    </xf>
    <xf numFmtId="178" fontId="5" fillId="0" borderId="14" xfId="0" applyNumberFormat="1" applyFont="1" applyFill="1" applyBorder="1" applyAlignment="1">
      <alignment horizontal="center" vertical="top"/>
    </xf>
    <xf numFmtId="178" fontId="6" fillId="0" borderId="29" xfId="0" applyNumberFormat="1" applyFont="1" applyFill="1" applyBorder="1" applyAlignment="1">
      <alignment horizontal="center" vertical="top" wrapText="1"/>
    </xf>
    <xf numFmtId="178" fontId="6" fillId="0" borderId="15" xfId="0" applyNumberFormat="1" applyFont="1" applyFill="1" applyBorder="1" applyAlignment="1">
      <alignment horizontal="center" vertical="top" wrapText="1"/>
    </xf>
    <xf numFmtId="178" fontId="6" fillId="0" borderId="18" xfId="0" applyNumberFormat="1" applyFont="1" applyFill="1" applyBorder="1" applyAlignment="1">
      <alignment horizontal="center" vertical="top" wrapText="1"/>
    </xf>
    <xf numFmtId="178" fontId="5" fillId="0" borderId="18" xfId="0" applyNumberFormat="1" applyFont="1" applyFill="1" applyBorder="1" applyAlignment="1">
      <alignment horizontal="center" vertical="top"/>
    </xf>
    <xf numFmtId="178" fontId="5" fillId="0" borderId="19" xfId="0" applyNumberFormat="1" applyFont="1" applyFill="1" applyBorder="1" applyAlignment="1">
      <alignment horizontal="center" vertical="top"/>
    </xf>
    <xf numFmtId="178" fontId="6" fillId="0" borderId="20" xfId="0" applyNumberFormat="1" applyFont="1" applyFill="1" applyBorder="1" applyAlignment="1">
      <alignment horizontal="center" vertical="top" wrapText="1"/>
    </xf>
    <xf numFmtId="178" fontId="6" fillId="0" borderId="38" xfId="0" applyNumberFormat="1" applyFont="1" applyFill="1" applyBorder="1" applyAlignment="1">
      <alignment horizontal="center" vertical="top" wrapText="1"/>
    </xf>
    <xf numFmtId="178" fontId="6" fillId="0" borderId="14" xfId="0" applyNumberFormat="1" applyFont="1" applyFill="1" applyBorder="1" applyAlignment="1">
      <alignment horizontal="center" vertical="top"/>
    </xf>
    <xf numFmtId="178" fontId="6" fillId="0" borderId="39" xfId="0" applyNumberFormat="1" applyFont="1" applyFill="1" applyBorder="1" applyAlignment="1">
      <alignment horizontal="center" vertical="top" wrapText="1"/>
    </xf>
    <xf numFmtId="178" fontId="6" fillId="0" borderId="19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49" fontId="6" fillId="0" borderId="40" xfId="0" applyNumberFormat="1" applyFont="1" applyFill="1" applyBorder="1" applyAlignment="1">
      <alignment horizontal="center" vertical="top"/>
    </xf>
    <xf numFmtId="49" fontId="6" fillId="0" borderId="41" xfId="0" applyNumberFormat="1" applyFont="1" applyFill="1" applyBorder="1" applyAlignment="1">
      <alignment horizontal="center" vertical="top"/>
    </xf>
    <xf numFmtId="49" fontId="6" fillId="0" borderId="42" xfId="0" applyNumberFormat="1" applyFont="1" applyFill="1" applyBorder="1" applyAlignment="1">
      <alignment horizontal="center" vertical="top"/>
    </xf>
    <xf numFmtId="0" fontId="6" fillId="0" borderId="43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44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top"/>
    </xf>
    <xf numFmtId="49" fontId="5" fillId="0" borderId="23" xfId="0" applyNumberFormat="1" applyFont="1" applyFill="1" applyBorder="1" applyAlignment="1">
      <alignment horizontal="center" vertical="top"/>
    </xf>
    <xf numFmtId="49" fontId="5" fillId="0" borderId="25" xfId="0" applyNumberFormat="1" applyFont="1" applyFill="1" applyBorder="1" applyAlignment="1">
      <alignment horizontal="center" vertical="top"/>
    </xf>
    <xf numFmtId="0" fontId="6" fillId="0" borderId="46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49" fontId="5" fillId="0" borderId="30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0" fontId="5" fillId="0" borderId="47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48" xfId="0" applyFont="1" applyFill="1" applyBorder="1" applyAlignment="1">
      <alignment horizontal="left" vertical="top" wrapText="1"/>
    </xf>
    <xf numFmtId="49" fontId="5" fillId="0" borderId="27" xfId="0" applyNumberFormat="1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horizontal="center" vertical="top"/>
    </xf>
    <xf numFmtId="0" fontId="5" fillId="0" borderId="50" xfId="0" applyFont="1" applyFill="1" applyBorder="1" applyAlignment="1">
      <alignment horizontal="center" vertical="top"/>
    </xf>
    <xf numFmtId="0" fontId="5" fillId="0" borderId="5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horizontal="left" vertical="top" wrapText="1"/>
    </xf>
    <xf numFmtId="0" fontId="5" fillId="0" borderId="54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/>
    </xf>
    <xf numFmtId="0" fontId="6" fillId="0" borderId="33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49" fontId="5" fillId="0" borderId="58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59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6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="91" zoomScaleNormal="91" zoomScalePageLayoutView="0" workbookViewId="0" topLeftCell="A1">
      <selection activeCell="C6" sqref="C6"/>
    </sheetView>
  </sheetViews>
  <sheetFormatPr defaultColWidth="9.00390625" defaultRowHeight="12.75"/>
  <cols>
    <col min="1" max="1" width="6.75390625" style="0" customWidth="1"/>
    <col min="2" max="2" width="44.75390625" style="0" customWidth="1"/>
    <col min="3" max="3" width="28.125" style="0" customWidth="1"/>
    <col min="4" max="4" width="15.375" style="0" customWidth="1"/>
    <col min="5" max="5" width="10.625" style="0" hidden="1" customWidth="1"/>
    <col min="6" max="6" width="10.25390625" style="0" hidden="1" customWidth="1"/>
    <col min="7" max="7" width="9.625" style="0" hidden="1" customWidth="1"/>
    <col min="8" max="8" width="4.25390625" style="0" hidden="1" customWidth="1"/>
    <col min="9" max="9" width="13.875" style="0" customWidth="1"/>
    <col min="10" max="10" width="16.375" style="0" customWidth="1"/>
    <col min="11" max="11" width="14.875" style="0" customWidth="1"/>
    <col min="12" max="12" width="18.375" style="0" hidden="1" customWidth="1"/>
    <col min="13" max="13" width="10.125" style="0" bestFit="1" customWidth="1"/>
  </cols>
  <sheetData>
    <row r="1" spans="1:14" ht="16.5">
      <c r="A1" s="16"/>
      <c r="B1" s="16"/>
      <c r="C1" s="16"/>
      <c r="D1" s="176" t="s">
        <v>0</v>
      </c>
      <c r="E1" s="176"/>
      <c r="F1" s="176"/>
      <c r="G1" s="176"/>
      <c r="H1" s="176"/>
      <c r="I1" s="176"/>
      <c r="J1" s="176"/>
      <c r="K1" s="176"/>
      <c r="L1" s="176"/>
      <c r="M1" s="3"/>
      <c r="N1" s="3"/>
    </row>
    <row r="2" spans="1:14" ht="16.5">
      <c r="A2" s="16"/>
      <c r="B2" s="16"/>
      <c r="C2" s="16"/>
      <c r="D2" s="176" t="s">
        <v>1</v>
      </c>
      <c r="E2" s="176"/>
      <c r="F2" s="176"/>
      <c r="G2" s="176"/>
      <c r="H2" s="176"/>
      <c r="I2" s="176"/>
      <c r="J2" s="176"/>
      <c r="K2" s="176"/>
      <c r="L2" s="176"/>
      <c r="M2" s="3"/>
      <c r="N2" s="3"/>
    </row>
    <row r="3" spans="1:14" ht="16.5">
      <c r="A3" s="16"/>
      <c r="B3" s="16"/>
      <c r="C3" s="176" t="s">
        <v>58</v>
      </c>
      <c r="D3" s="176"/>
      <c r="E3" s="176"/>
      <c r="F3" s="176"/>
      <c r="G3" s="176"/>
      <c r="H3" s="176"/>
      <c r="I3" s="176"/>
      <c r="J3" s="176"/>
      <c r="K3" s="176"/>
      <c r="L3" s="18"/>
      <c r="M3" s="3"/>
      <c r="N3" s="3"/>
    </row>
    <row r="4" spans="1:14" ht="16.5">
      <c r="A4" s="16"/>
      <c r="B4" s="16"/>
      <c r="C4" s="176" t="s">
        <v>57</v>
      </c>
      <c r="D4" s="176"/>
      <c r="E4" s="176"/>
      <c r="F4" s="176"/>
      <c r="G4" s="176"/>
      <c r="H4" s="176"/>
      <c r="I4" s="176"/>
      <c r="J4" s="176"/>
      <c r="K4" s="176"/>
      <c r="L4" s="176"/>
      <c r="M4" s="3"/>
      <c r="N4" s="3"/>
    </row>
    <row r="5" spans="1:14" ht="16.5">
      <c r="A5" s="16"/>
      <c r="B5" s="16"/>
      <c r="C5" s="176" t="s">
        <v>61</v>
      </c>
      <c r="D5" s="176"/>
      <c r="E5" s="176"/>
      <c r="F5" s="176"/>
      <c r="G5" s="176"/>
      <c r="H5" s="176"/>
      <c r="I5" s="176"/>
      <c r="J5" s="176"/>
      <c r="K5" s="176"/>
      <c r="L5" s="17"/>
      <c r="M5" s="3"/>
      <c r="N5" s="3"/>
    </row>
    <row r="6" spans="1:14" ht="16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"/>
      <c r="N6" s="3"/>
    </row>
    <row r="7" spans="1:14" ht="17.25" thickBot="1">
      <c r="A7" s="177" t="s">
        <v>19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9"/>
      <c r="M7" s="3"/>
      <c r="N7" s="3"/>
    </row>
    <row r="8" spans="1:14" ht="12" customHeight="1">
      <c r="A8" s="120" t="s">
        <v>2</v>
      </c>
      <c r="B8" s="160"/>
      <c r="C8" s="161"/>
      <c r="D8" s="161"/>
      <c r="E8" s="161"/>
      <c r="F8" s="161"/>
      <c r="G8" s="161"/>
      <c r="H8" s="161"/>
      <c r="I8" s="162"/>
      <c r="J8" s="20"/>
      <c r="K8" s="21"/>
      <c r="L8" s="166" t="s">
        <v>6</v>
      </c>
      <c r="M8" s="3"/>
      <c r="N8" s="3"/>
    </row>
    <row r="9" spans="1:14" ht="65.25" customHeight="1">
      <c r="A9" s="155"/>
      <c r="B9" s="22" t="s">
        <v>3</v>
      </c>
      <c r="C9" s="22" t="s">
        <v>4</v>
      </c>
      <c r="D9" s="22" t="s">
        <v>5</v>
      </c>
      <c r="E9" s="23">
        <v>2018</v>
      </c>
      <c r="F9" s="23">
        <v>2019</v>
      </c>
      <c r="G9" s="23">
        <v>2020</v>
      </c>
      <c r="H9" s="23">
        <v>2021</v>
      </c>
      <c r="I9" s="24">
        <v>2022</v>
      </c>
      <c r="J9" s="23">
        <v>2023</v>
      </c>
      <c r="K9" s="25">
        <v>2024</v>
      </c>
      <c r="L9" s="167"/>
      <c r="M9" s="3"/>
      <c r="N9" s="3"/>
    </row>
    <row r="10" spans="1:14" ht="33" customHeight="1" thickBot="1">
      <c r="A10" s="168" t="s">
        <v>59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70"/>
      <c r="L10" s="173" t="s">
        <v>7</v>
      </c>
      <c r="M10" s="76"/>
      <c r="N10" s="76"/>
    </row>
    <row r="11" spans="1:14" ht="15.75" customHeight="1" hidden="1" thickBot="1">
      <c r="A11" s="151" t="s">
        <v>18</v>
      </c>
      <c r="B11" s="138" t="s">
        <v>30</v>
      </c>
      <c r="C11" s="26" t="s">
        <v>22</v>
      </c>
      <c r="D11" s="27">
        <f>E11+F11+G11+H11+I11+J11+K11</f>
        <v>13384.839</v>
      </c>
      <c r="E11" s="28">
        <f aca="true" t="shared" si="0" ref="E11:K11">E12+E13+E14</f>
        <v>5132</v>
      </c>
      <c r="F11" s="28">
        <f t="shared" si="0"/>
        <v>2217.399</v>
      </c>
      <c r="G11" s="28">
        <f t="shared" si="0"/>
        <v>3136.935</v>
      </c>
      <c r="H11" s="28">
        <f t="shared" si="0"/>
        <v>2898.505</v>
      </c>
      <c r="I11" s="77">
        <f t="shared" si="0"/>
        <v>0</v>
      </c>
      <c r="J11" s="29">
        <f t="shared" si="0"/>
        <v>0</v>
      </c>
      <c r="K11" s="30">
        <f t="shared" si="0"/>
        <v>0</v>
      </c>
      <c r="L11" s="174"/>
      <c r="M11" s="76"/>
      <c r="N11" s="76"/>
    </row>
    <row r="12" spans="1:14" ht="21" customHeight="1" hidden="1" thickBot="1">
      <c r="A12" s="152"/>
      <c r="B12" s="139"/>
      <c r="C12" s="31" t="s">
        <v>21</v>
      </c>
      <c r="D12" s="28">
        <f aca="true" t="shared" si="1" ref="D12:D68">E12+F12+G12+H12+I12+J12+K12</f>
        <v>3541.1</v>
      </c>
      <c r="E12" s="27">
        <f>E15+E18+E21+E24</f>
        <v>3541.1</v>
      </c>
      <c r="F12" s="27">
        <f>F15+F18+F21+F24+F27</f>
        <v>0</v>
      </c>
      <c r="G12" s="27">
        <f>G15+G18+G21+G24+G27</f>
        <v>0</v>
      </c>
      <c r="H12" s="28">
        <v>0</v>
      </c>
      <c r="I12" s="28">
        <f>I13+I14+I15</f>
        <v>0</v>
      </c>
      <c r="J12" s="28">
        <f>J13+J14+J15</f>
        <v>0</v>
      </c>
      <c r="K12" s="32">
        <f>K13+K14+K15</f>
        <v>0</v>
      </c>
      <c r="L12" s="174"/>
      <c r="M12" s="76"/>
      <c r="N12" s="76"/>
    </row>
    <row r="13" spans="1:14" ht="15" customHeight="1" hidden="1" thickBot="1">
      <c r="A13" s="152"/>
      <c r="B13" s="139"/>
      <c r="C13" s="33" t="s">
        <v>8</v>
      </c>
      <c r="D13" s="28">
        <f t="shared" si="1"/>
        <v>9072.845000000001</v>
      </c>
      <c r="E13" s="34">
        <f>E16+E19+E22+E25</f>
        <v>1431.8000000000002</v>
      </c>
      <c r="F13" s="34">
        <f>F16+F19+F22+F25+F28</f>
        <v>2146.442</v>
      </c>
      <c r="G13" s="35">
        <f>G31</f>
        <v>2823.277</v>
      </c>
      <c r="H13" s="35">
        <f aca="true" t="shared" si="2" ref="H13:K14">H33+H35</f>
        <v>2671.326</v>
      </c>
      <c r="I13" s="35">
        <f t="shared" si="2"/>
        <v>0</v>
      </c>
      <c r="J13" s="35">
        <f t="shared" si="2"/>
        <v>0</v>
      </c>
      <c r="K13" s="36">
        <f t="shared" si="2"/>
        <v>0</v>
      </c>
      <c r="L13" s="174"/>
      <c r="M13" s="76"/>
      <c r="N13" s="76"/>
    </row>
    <row r="14" spans="1:14" ht="15.75" customHeight="1" hidden="1" thickBot="1">
      <c r="A14" s="153"/>
      <c r="B14" s="140"/>
      <c r="C14" s="38" t="s">
        <v>9</v>
      </c>
      <c r="D14" s="28">
        <f t="shared" si="1"/>
        <v>770.8939999999999</v>
      </c>
      <c r="E14" s="35">
        <f>E17+E20+E23+E26</f>
        <v>159.1</v>
      </c>
      <c r="F14" s="35">
        <f>F17+F20+F23+F26+F29+F30</f>
        <v>70.957</v>
      </c>
      <c r="G14" s="35">
        <f>G32+G36</f>
        <v>313.65799999999996</v>
      </c>
      <c r="H14" s="35">
        <f t="shared" si="2"/>
        <v>227.179</v>
      </c>
      <c r="I14" s="35">
        <f t="shared" si="2"/>
        <v>0</v>
      </c>
      <c r="J14" s="35">
        <f t="shared" si="2"/>
        <v>0</v>
      </c>
      <c r="K14" s="36">
        <f t="shared" si="2"/>
        <v>0</v>
      </c>
      <c r="L14" s="174"/>
      <c r="M14" s="76"/>
      <c r="N14" s="76"/>
    </row>
    <row r="15" spans="1:14" ht="16.5" customHeight="1" hidden="1" thickBot="1">
      <c r="A15" s="39"/>
      <c r="B15" s="133" t="s">
        <v>11</v>
      </c>
      <c r="C15" s="40" t="s">
        <v>21</v>
      </c>
      <c r="D15" s="28">
        <f t="shared" si="1"/>
        <v>1548.2</v>
      </c>
      <c r="E15" s="41">
        <v>1548.2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2">
        <v>0</v>
      </c>
      <c r="L15" s="174"/>
      <c r="M15" s="76"/>
      <c r="N15" s="76"/>
    </row>
    <row r="16" spans="1:14" ht="15" customHeight="1" hidden="1" thickBot="1">
      <c r="A16" s="43" t="s">
        <v>10</v>
      </c>
      <c r="B16" s="133"/>
      <c r="C16" s="44" t="s">
        <v>8</v>
      </c>
      <c r="D16" s="28">
        <f t="shared" si="1"/>
        <v>626</v>
      </c>
      <c r="E16" s="45">
        <v>626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2">
        <v>0</v>
      </c>
      <c r="L16" s="174"/>
      <c r="M16" s="78"/>
      <c r="N16" s="76"/>
    </row>
    <row r="17" spans="1:14" ht="18" customHeight="1" hidden="1" thickBot="1">
      <c r="A17" s="46"/>
      <c r="B17" s="134"/>
      <c r="C17" s="47" t="s">
        <v>9</v>
      </c>
      <c r="D17" s="28">
        <f t="shared" si="1"/>
        <v>69.6</v>
      </c>
      <c r="E17" s="48">
        <v>69.6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2">
        <v>0</v>
      </c>
      <c r="L17" s="174"/>
      <c r="M17" s="76"/>
      <c r="N17" s="76"/>
    </row>
    <row r="18" spans="1:14" ht="19.5" customHeight="1" hidden="1" thickBot="1" thickTop="1">
      <c r="A18" s="49"/>
      <c r="B18" s="148" t="s">
        <v>13</v>
      </c>
      <c r="C18" s="50" t="s">
        <v>21</v>
      </c>
      <c r="D18" s="28">
        <f t="shared" si="1"/>
        <v>305.4</v>
      </c>
      <c r="E18" s="51">
        <v>305.4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2">
        <v>0</v>
      </c>
      <c r="L18" s="174"/>
      <c r="M18" s="76"/>
      <c r="N18" s="76"/>
    </row>
    <row r="19" spans="1:14" ht="14.25" customHeight="1" hidden="1" thickBot="1">
      <c r="A19" s="43" t="s">
        <v>12</v>
      </c>
      <c r="B19" s="149"/>
      <c r="C19" s="52" t="s">
        <v>8</v>
      </c>
      <c r="D19" s="28">
        <f t="shared" si="1"/>
        <v>123.5</v>
      </c>
      <c r="E19" s="45">
        <v>123.5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2">
        <v>0</v>
      </c>
      <c r="L19" s="174"/>
      <c r="M19" s="76"/>
      <c r="N19" s="76"/>
    </row>
    <row r="20" spans="1:14" ht="16.5" customHeight="1" hidden="1" thickBot="1">
      <c r="A20" s="46"/>
      <c r="B20" s="150"/>
      <c r="C20" s="53" t="s">
        <v>9</v>
      </c>
      <c r="D20" s="28">
        <f t="shared" si="1"/>
        <v>13.7</v>
      </c>
      <c r="E20" s="48">
        <v>13.7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2">
        <v>0</v>
      </c>
      <c r="L20" s="174"/>
      <c r="M20" s="76"/>
      <c r="N20" s="76"/>
    </row>
    <row r="21" spans="1:14" ht="20.25" customHeight="1" hidden="1" thickBot="1" thickTop="1">
      <c r="A21" s="141" t="s">
        <v>14</v>
      </c>
      <c r="B21" s="111" t="s">
        <v>15</v>
      </c>
      <c r="C21" s="50" t="s">
        <v>21</v>
      </c>
      <c r="D21" s="28">
        <f t="shared" si="1"/>
        <v>333.1</v>
      </c>
      <c r="E21" s="51">
        <v>333.1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2">
        <v>0</v>
      </c>
      <c r="L21" s="174"/>
      <c r="M21" s="76"/>
      <c r="N21" s="76"/>
    </row>
    <row r="22" spans="1:14" ht="13.5" customHeight="1" hidden="1" thickBot="1">
      <c r="A22" s="142"/>
      <c r="B22" s="112"/>
      <c r="C22" s="54" t="s">
        <v>8</v>
      </c>
      <c r="D22" s="28">
        <f t="shared" si="1"/>
        <v>134.7</v>
      </c>
      <c r="E22" s="55">
        <v>134.7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2">
        <v>0</v>
      </c>
      <c r="L22" s="174"/>
      <c r="M22" s="76"/>
      <c r="N22" s="76"/>
    </row>
    <row r="23" spans="1:14" ht="18.75" customHeight="1" hidden="1" thickBot="1">
      <c r="A23" s="143"/>
      <c r="B23" s="113"/>
      <c r="C23" s="53" t="s">
        <v>9</v>
      </c>
      <c r="D23" s="28">
        <f t="shared" si="1"/>
        <v>15</v>
      </c>
      <c r="E23" s="48">
        <v>15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2">
        <v>0</v>
      </c>
      <c r="L23" s="174"/>
      <c r="M23" s="76"/>
      <c r="N23" s="76"/>
    </row>
    <row r="24" spans="1:14" ht="16.5" customHeight="1" hidden="1" thickBot="1" thickTop="1">
      <c r="A24" s="49" t="s">
        <v>16</v>
      </c>
      <c r="B24" s="130" t="s">
        <v>17</v>
      </c>
      <c r="C24" s="50" t="s">
        <v>21</v>
      </c>
      <c r="D24" s="28">
        <f t="shared" si="1"/>
        <v>1354.4</v>
      </c>
      <c r="E24" s="51">
        <v>1354.4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2">
        <v>0</v>
      </c>
      <c r="L24" s="174"/>
      <c r="M24" s="76"/>
      <c r="N24" s="76"/>
    </row>
    <row r="25" spans="1:14" ht="15" customHeight="1" hidden="1" thickBot="1">
      <c r="A25" s="43"/>
      <c r="B25" s="110"/>
      <c r="C25" s="52" t="s">
        <v>8</v>
      </c>
      <c r="D25" s="28">
        <f t="shared" si="1"/>
        <v>547.6</v>
      </c>
      <c r="E25" s="45">
        <v>547.6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2">
        <v>0</v>
      </c>
      <c r="L25" s="174"/>
      <c r="M25" s="76"/>
      <c r="N25" s="76"/>
    </row>
    <row r="26" spans="1:14" ht="18" customHeight="1" hidden="1" thickBot="1">
      <c r="A26" s="46"/>
      <c r="B26" s="154"/>
      <c r="C26" s="53" t="s">
        <v>9</v>
      </c>
      <c r="D26" s="28">
        <f t="shared" si="1"/>
        <v>60.8</v>
      </c>
      <c r="E26" s="48">
        <v>60.8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2">
        <v>0</v>
      </c>
      <c r="L26" s="174"/>
      <c r="M26" s="76"/>
      <c r="N26" s="76"/>
    </row>
    <row r="27" spans="1:14" ht="18" customHeight="1" hidden="1" thickBot="1" thickTop="1">
      <c r="A27" s="172" t="s">
        <v>29</v>
      </c>
      <c r="B27" s="147" t="s">
        <v>31</v>
      </c>
      <c r="C27" s="50" t="s">
        <v>21</v>
      </c>
      <c r="D27" s="28">
        <f t="shared" si="1"/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2">
        <v>0</v>
      </c>
      <c r="L27" s="174"/>
      <c r="M27" s="76"/>
      <c r="N27" s="76"/>
    </row>
    <row r="28" spans="1:14" ht="14.25" customHeight="1" hidden="1" thickBot="1" thickTop="1">
      <c r="A28" s="175"/>
      <c r="B28" s="144"/>
      <c r="C28" s="52" t="s">
        <v>8</v>
      </c>
      <c r="D28" s="28">
        <f t="shared" si="1"/>
        <v>2146.442</v>
      </c>
      <c r="E28" s="41">
        <v>0</v>
      </c>
      <c r="F28" s="51">
        <v>2146.442</v>
      </c>
      <c r="G28" s="41">
        <v>0</v>
      </c>
      <c r="H28" s="41">
        <v>0</v>
      </c>
      <c r="I28" s="41">
        <v>0</v>
      </c>
      <c r="J28" s="41">
        <v>0</v>
      </c>
      <c r="K28" s="42">
        <v>0</v>
      </c>
      <c r="L28" s="174"/>
      <c r="M28" s="76"/>
      <c r="N28" s="76"/>
    </row>
    <row r="29" spans="1:14" ht="18" customHeight="1" hidden="1" thickBot="1">
      <c r="A29" s="171"/>
      <c r="B29" s="109"/>
      <c r="C29" s="60" t="s">
        <v>9</v>
      </c>
      <c r="D29" s="28">
        <f t="shared" si="1"/>
        <v>70.957</v>
      </c>
      <c r="E29" s="41">
        <v>0</v>
      </c>
      <c r="F29" s="61">
        <v>70.957</v>
      </c>
      <c r="G29" s="41">
        <v>0</v>
      </c>
      <c r="H29" s="41">
        <v>0</v>
      </c>
      <c r="I29" s="41">
        <v>0</v>
      </c>
      <c r="J29" s="41">
        <v>0</v>
      </c>
      <c r="K29" s="42">
        <v>0</v>
      </c>
      <c r="L29" s="174"/>
      <c r="M29" s="76"/>
      <c r="N29" s="76"/>
    </row>
    <row r="30" spans="1:14" ht="31.5" customHeight="1" hidden="1" thickBot="1">
      <c r="A30" s="57" t="s">
        <v>34</v>
      </c>
      <c r="B30" s="58" t="s">
        <v>35</v>
      </c>
      <c r="C30" s="52" t="s">
        <v>9</v>
      </c>
      <c r="D30" s="28">
        <f t="shared" si="1"/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2">
        <v>0</v>
      </c>
      <c r="L30" s="174"/>
      <c r="M30" s="76"/>
      <c r="N30" s="76"/>
    </row>
    <row r="31" spans="1:14" ht="18" customHeight="1" hidden="1" thickBot="1">
      <c r="A31" s="171" t="s">
        <v>41</v>
      </c>
      <c r="B31" s="109" t="s">
        <v>42</v>
      </c>
      <c r="C31" s="52" t="s">
        <v>8</v>
      </c>
      <c r="D31" s="28">
        <f t="shared" si="1"/>
        <v>2823.277</v>
      </c>
      <c r="E31" s="41">
        <v>0</v>
      </c>
      <c r="F31" s="41">
        <v>0</v>
      </c>
      <c r="G31" s="45">
        <v>2823.277</v>
      </c>
      <c r="H31" s="41">
        <v>0</v>
      </c>
      <c r="I31" s="41">
        <v>0</v>
      </c>
      <c r="J31" s="41">
        <v>0</v>
      </c>
      <c r="K31" s="42">
        <v>0</v>
      </c>
      <c r="L31" s="174"/>
      <c r="M31" s="76"/>
      <c r="N31" s="76"/>
    </row>
    <row r="32" spans="1:14" ht="32.25" customHeight="1" hidden="1" thickBot="1">
      <c r="A32" s="172"/>
      <c r="B32" s="137"/>
      <c r="C32" s="52" t="s">
        <v>44</v>
      </c>
      <c r="D32" s="28">
        <f t="shared" si="1"/>
        <v>308.698</v>
      </c>
      <c r="E32" s="41">
        <v>0</v>
      </c>
      <c r="F32" s="41">
        <v>0</v>
      </c>
      <c r="G32" s="55">
        <f>308.698</f>
        <v>308.698</v>
      </c>
      <c r="H32" s="41">
        <v>0</v>
      </c>
      <c r="I32" s="41">
        <v>0</v>
      </c>
      <c r="J32" s="41">
        <v>0</v>
      </c>
      <c r="K32" s="42">
        <v>0</v>
      </c>
      <c r="L32" s="174"/>
      <c r="M32" s="76"/>
      <c r="N32" s="76"/>
    </row>
    <row r="33" spans="1:14" ht="19.5" customHeight="1" hidden="1" thickBot="1">
      <c r="A33" s="124" t="s">
        <v>43</v>
      </c>
      <c r="B33" s="163" t="s">
        <v>49</v>
      </c>
      <c r="C33" s="52" t="s">
        <v>50</v>
      </c>
      <c r="D33" s="28">
        <f t="shared" si="1"/>
        <v>1869.963</v>
      </c>
      <c r="E33" s="41">
        <v>0</v>
      </c>
      <c r="F33" s="41">
        <v>0</v>
      </c>
      <c r="G33" s="55"/>
      <c r="H33" s="55">
        <v>1869.963</v>
      </c>
      <c r="I33" s="41">
        <v>0</v>
      </c>
      <c r="J33" s="41">
        <v>0</v>
      </c>
      <c r="K33" s="42">
        <v>0</v>
      </c>
      <c r="L33" s="174"/>
      <c r="M33" s="76"/>
      <c r="N33" s="76"/>
    </row>
    <row r="34" spans="1:14" ht="17.25" customHeight="1" hidden="1" thickBot="1">
      <c r="A34" s="124"/>
      <c r="B34" s="163"/>
      <c r="C34" s="52" t="s">
        <v>9</v>
      </c>
      <c r="D34" s="28">
        <f t="shared" si="1"/>
        <v>99.44900000000001</v>
      </c>
      <c r="E34" s="41">
        <v>0</v>
      </c>
      <c r="F34" s="41">
        <v>0</v>
      </c>
      <c r="G34" s="55"/>
      <c r="H34" s="55">
        <f>41.307+58.142</f>
        <v>99.44900000000001</v>
      </c>
      <c r="I34" s="41">
        <v>0</v>
      </c>
      <c r="J34" s="41">
        <v>0</v>
      </c>
      <c r="K34" s="42">
        <v>0</v>
      </c>
      <c r="L34" s="174"/>
      <c r="M34" s="76"/>
      <c r="N34" s="76"/>
    </row>
    <row r="35" spans="1:14" ht="22.5" customHeight="1" hidden="1" thickBot="1">
      <c r="A35" s="124" t="s">
        <v>51</v>
      </c>
      <c r="B35" s="163" t="s">
        <v>53</v>
      </c>
      <c r="C35" s="52" t="s">
        <v>50</v>
      </c>
      <c r="D35" s="28">
        <f t="shared" si="1"/>
        <v>801.363</v>
      </c>
      <c r="E35" s="41">
        <v>0</v>
      </c>
      <c r="F35" s="41">
        <v>0</v>
      </c>
      <c r="G35" s="55"/>
      <c r="H35" s="55">
        <v>801.363</v>
      </c>
      <c r="I35" s="41">
        <v>0</v>
      </c>
      <c r="J35" s="41">
        <v>0</v>
      </c>
      <c r="K35" s="42">
        <v>0</v>
      </c>
      <c r="L35" s="174"/>
      <c r="M35" s="76"/>
      <c r="N35" s="76"/>
    </row>
    <row r="36" spans="1:14" ht="22.5" customHeight="1" hidden="1" thickBot="1">
      <c r="A36" s="164"/>
      <c r="B36" s="165"/>
      <c r="C36" s="63" t="s">
        <v>9</v>
      </c>
      <c r="D36" s="28">
        <f t="shared" si="1"/>
        <v>132.69</v>
      </c>
      <c r="E36" s="41">
        <v>0</v>
      </c>
      <c r="F36" s="41">
        <v>0</v>
      </c>
      <c r="G36" s="64">
        <v>4.96</v>
      </c>
      <c r="H36" s="64">
        <f>102.814+24.916</f>
        <v>127.72999999999999</v>
      </c>
      <c r="I36" s="41">
        <v>0</v>
      </c>
      <c r="J36" s="41">
        <v>0</v>
      </c>
      <c r="K36" s="42">
        <v>0</v>
      </c>
      <c r="L36" s="174"/>
      <c r="M36" s="76"/>
      <c r="N36" s="76"/>
    </row>
    <row r="37" spans="1:14" ht="21.75" customHeight="1" thickBot="1">
      <c r="A37" s="126" t="s">
        <v>23</v>
      </c>
      <c r="B37" s="131" t="s">
        <v>24</v>
      </c>
      <c r="C37" s="65" t="s">
        <v>22</v>
      </c>
      <c r="D37" s="80">
        <f t="shared" si="1"/>
        <v>60234.441999999995</v>
      </c>
      <c r="E37" s="81">
        <f aca="true" t="shared" si="3" ref="E37:K37">E38+E39+E40</f>
        <v>17507.8</v>
      </c>
      <c r="F37" s="81">
        <f t="shared" si="3"/>
        <v>7676.383</v>
      </c>
      <c r="G37" s="81">
        <f t="shared" si="3"/>
        <v>7702.2</v>
      </c>
      <c r="H37" s="81">
        <f t="shared" si="3"/>
        <v>7065.996</v>
      </c>
      <c r="I37" s="82">
        <f t="shared" si="3"/>
        <v>9325.152</v>
      </c>
      <c r="J37" s="82">
        <f t="shared" si="3"/>
        <v>5240.433</v>
      </c>
      <c r="K37" s="83">
        <f t="shared" si="3"/>
        <v>5716.478</v>
      </c>
      <c r="L37" s="174"/>
      <c r="M37" s="76"/>
      <c r="N37" s="76"/>
    </row>
    <row r="38" spans="1:14" ht="18.75" customHeight="1" thickBot="1">
      <c r="A38" s="127"/>
      <c r="B38" s="132"/>
      <c r="C38" s="66" t="s">
        <v>21</v>
      </c>
      <c r="D38" s="80">
        <f t="shared" si="1"/>
        <v>39434.497</v>
      </c>
      <c r="E38" s="84">
        <f>E41+E44</f>
        <v>3980</v>
      </c>
      <c r="F38" s="84">
        <f>F41+F44+F47+F50</f>
        <v>7099.8189999999995</v>
      </c>
      <c r="G38" s="85">
        <f>G54</f>
        <v>6437.195</v>
      </c>
      <c r="H38" s="85">
        <f>H41+H44+H47+H50+H54</f>
        <v>6320.139</v>
      </c>
      <c r="I38" s="85">
        <f>I41+I44+I47+I50+I54</f>
        <v>5040.433</v>
      </c>
      <c r="J38" s="85">
        <f>J41+J44+J47+J50+J54</f>
        <v>5040.433</v>
      </c>
      <c r="K38" s="86">
        <f>K41+K44+K47+K50+K54</f>
        <v>5516.478</v>
      </c>
      <c r="L38" s="174"/>
      <c r="M38" s="76"/>
      <c r="N38" s="76"/>
    </row>
    <row r="39" spans="1:14" ht="22.5" customHeight="1" thickBot="1">
      <c r="A39" s="127"/>
      <c r="B39" s="132"/>
      <c r="C39" s="73" t="s">
        <v>8</v>
      </c>
      <c r="D39" s="80">
        <f t="shared" si="1"/>
        <v>17110.204</v>
      </c>
      <c r="E39" s="85">
        <f>E42+E45</f>
        <v>13043.7</v>
      </c>
      <c r="F39" s="85">
        <f>F42+F45+F48+F51</f>
        <v>66.50399999999999</v>
      </c>
      <c r="G39" s="85">
        <f>G41+G44+G47+G50</f>
        <v>0</v>
      </c>
      <c r="H39" s="85">
        <v>0</v>
      </c>
      <c r="I39" s="85">
        <f>I56+I58</f>
        <v>4000</v>
      </c>
      <c r="J39" s="85">
        <f>J42+J45+J48+J51</f>
        <v>0</v>
      </c>
      <c r="K39" s="86">
        <f>K42+K45+K48+K51</f>
        <v>0</v>
      </c>
      <c r="L39" s="174"/>
      <c r="M39" s="76"/>
      <c r="N39" s="76"/>
    </row>
    <row r="40" spans="1:14" ht="21" customHeight="1" thickBot="1">
      <c r="A40" s="127"/>
      <c r="B40" s="132"/>
      <c r="C40" s="74" t="s">
        <v>9</v>
      </c>
      <c r="D40" s="80">
        <f t="shared" si="1"/>
        <v>3689.741</v>
      </c>
      <c r="E40" s="87">
        <f>E43+E46</f>
        <v>484.09999999999997</v>
      </c>
      <c r="F40" s="87">
        <f>F43+F46+F49+F52</f>
        <v>510.06</v>
      </c>
      <c r="G40" s="85">
        <f>G53+G55</f>
        <v>1265.005</v>
      </c>
      <c r="H40" s="85">
        <f>H53+H55</f>
        <v>745.8570000000002</v>
      </c>
      <c r="I40" s="85">
        <f>I55+I57+I59</f>
        <v>284.719</v>
      </c>
      <c r="J40" s="85">
        <f>J43+J46+J49+J52+J53+J55</f>
        <v>200</v>
      </c>
      <c r="K40" s="86">
        <f>K43+K46+K49+K52+K53+K55</f>
        <v>200</v>
      </c>
      <c r="L40" s="174"/>
      <c r="M40" s="76"/>
      <c r="N40" s="76"/>
    </row>
    <row r="41" spans="1:14" ht="15.75" customHeight="1" hidden="1" thickBot="1">
      <c r="A41" s="145" t="s">
        <v>25</v>
      </c>
      <c r="B41" s="110" t="s">
        <v>26</v>
      </c>
      <c r="C41" s="62" t="s">
        <v>21</v>
      </c>
      <c r="D41" s="80">
        <f t="shared" si="1"/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9">
        <v>0</v>
      </c>
      <c r="L41" s="174"/>
      <c r="M41" s="76"/>
      <c r="N41" s="76"/>
    </row>
    <row r="42" spans="1:14" ht="14.25" customHeight="1" hidden="1" thickBot="1">
      <c r="A42" s="145"/>
      <c r="B42" s="110"/>
      <c r="C42" s="58" t="s">
        <v>8</v>
      </c>
      <c r="D42" s="80">
        <f t="shared" si="1"/>
        <v>2429.7</v>
      </c>
      <c r="E42" s="90">
        <v>2429.7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1">
        <v>0</v>
      </c>
      <c r="L42" s="174"/>
      <c r="M42" s="76"/>
      <c r="N42" s="76"/>
    </row>
    <row r="43" spans="1:14" ht="17.25" customHeight="1" hidden="1" thickBot="1">
      <c r="A43" s="146"/>
      <c r="B43" s="154"/>
      <c r="C43" s="67" t="s">
        <v>9</v>
      </c>
      <c r="D43" s="80">
        <f t="shared" si="1"/>
        <v>7.7</v>
      </c>
      <c r="E43" s="92">
        <v>7.7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3">
        <v>0</v>
      </c>
      <c r="L43" s="174"/>
      <c r="M43" s="76"/>
      <c r="N43" s="76"/>
    </row>
    <row r="44" spans="1:14" ht="18.75" customHeight="1" hidden="1" thickBot="1" thickTop="1">
      <c r="A44" s="123" t="s">
        <v>20</v>
      </c>
      <c r="B44" s="147" t="s">
        <v>27</v>
      </c>
      <c r="C44" s="56" t="s">
        <v>21</v>
      </c>
      <c r="D44" s="80">
        <f t="shared" si="1"/>
        <v>8554.846</v>
      </c>
      <c r="E44" s="94">
        <v>3980</v>
      </c>
      <c r="F44" s="94">
        <v>4574.846</v>
      </c>
      <c r="G44" s="92">
        <v>0</v>
      </c>
      <c r="H44" s="92">
        <v>0</v>
      </c>
      <c r="I44" s="92">
        <v>0</v>
      </c>
      <c r="J44" s="92">
        <v>0</v>
      </c>
      <c r="K44" s="93">
        <v>0</v>
      </c>
      <c r="L44" s="174"/>
      <c r="M44" s="76"/>
      <c r="N44" s="76"/>
    </row>
    <row r="45" spans="1:14" ht="16.5" customHeight="1" hidden="1" thickBot="1" thickTop="1">
      <c r="A45" s="124"/>
      <c r="B45" s="144"/>
      <c r="C45" s="58" t="s">
        <v>8</v>
      </c>
      <c r="D45" s="80">
        <f t="shared" si="1"/>
        <v>10656.852</v>
      </c>
      <c r="E45" s="95">
        <v>10614</v>
      </c>
      <c r="F45" s="95">
        <v>42.852</v>
      </c>
      <c r="G45" s="92">
        <v>0</v>
      </c>
      <c r="H45" s="92">
        <v>0</v>
      </c>
      <c r="I45" s="92">
        <v>0</v>
      </c>
      <c r="J45" s="92">
        <v>0</v>
      </c>
      <c r="K45" s="93">
        <v>0</v>
      </c>
      <c r="L45" s="174"/>
      <c r="M45" s="76"/>
      <c r="N45" s="76"/>
    </row>
    <row r="46" spans="1:14" ht="17.25" customHeight="1" hidden="1" thickBot="1" thickTop="1">
      <c r="A46" s="125"/>
      <c r="B46" s="156"/>
      <c r="C46" s="67" t="s">
        <v>9</v>
      </c>
      <c r="D46" s="80">
        <f t="shared" si="1"/>
        <v>624.1659999999999</v>
      </c>
      <c r="E46" s="92">
        <v>476.4</v>
      </c>
      <c r="F46" s="92">
        <v>147.766</v>
      </c>
      <c r="G46" s="92">
        <v>0</v>
      </c>
      <c r="H46" s="92">
        <v>0</v>
      </c>
      <c r="I46" s="92">
        <v>0</v>
      </c>
      <c r="J46" s="92">
        <v>0</v>
      </c>
      <c r="K46" s="93">
        <v>0</v>
      </c>
      <c r="L46" s="174"/>
      <c r="M46" s="76"/>
      <c r="N46" s="76"/>
    </row>
    <row r="47" spans="1:14" ht="18.75" customHeight="1" hidden="1" thickBot="1" thickTop="1">
      <c r="A47" s="135" t="s">
        <v>32</v>
      </c>
      <c r="B47" s="130" t="s">
        <v>33</v>
      </c>
      <c r="C47" s="56" t="s">
        <v>21</v>
      </c>
      <c r="D47" s="80">
        <f t="shared" si="1"/>
        <v>1799.068</v>
      </c>
      <c r="E47" s="92">
        <v>0</v>
      </c>
      <c r="F47" s="94">
        <v>1799.068</v>
      </c>
      <c r="G47" s="92">
        <v>0</v>
      </c>
      <c r="H47" s="92">
        <v>0</v>
      </c>
      <c r="I47" s="92">
        <v>0</v>
      </c>
      <c r="J47" s="92">
        <v>0</v>
      </c>
      <c r="K47" s="93">
        <v>0</v>
      </c>
      <c r="L47" s="174"/>
      <c r="M47" s="76"/>
      <c r="N47" s="76"/>
    </row>
    <row r="48" spans="1:14" ht="14.25" customHeight="1" hidden="1" thickBot="1" thickTop="1">
      <c r="A48" s="129"/>
      <c r="B48" s="110"/>
      <c r="C48" s="58" t="s">
        <v>8</v>
      </c>
      <c r="D48" s="80">
        <f t="shared" si="1"/>
        <v>16.852</v>
      </c>
      <c r="E48" s="92">
        <v>0</v>
      </c>
      <c r="F48" s="95">
        <v>16.852</v>
      </c>
      <c r="G48" s="92">
        <v>0</v>
      </c>
      <c r="H48" s="92">
        <v>0</v>
      </c>
      <c r="I48" s="92">
        <v>0</v>
      </c>
      <c r="J48" s="92">
        <v>0</v>
      </c>
      <c r="K48" s="93">
        <v>0</v>
      </c>
      <c r="L48" s="174"/>
      <c r="M48" s="76"/>
      <c r="N48" s="76"/>
    </row>
    <row r="49" spans="1:14" ht="18" customHeight="1" hidden="1" thickBot="1" thickTop="1">
      <c r="A49" s="136"/>
      <c r="B49" s="110"/>
      <c r="C49" s="59" t="s">
        <v>9</v>
      </c>
      <c r="D49" s="80">
        <f t="shared" si="1"/>
        <v>103.11200000000001</v>
      </c>
      <c r="E49" s="92">
        <v>0</v>
      </c>
      <c r="F49" s="90">
        <f>58.109+36.603+8.4</f>
        <v>103.11200000000001</v>
      </c>
      <c r="G49" s="92">
        <v>0</v>
      </c>
      <c r="H49" s="92">
        <v>0</v>
      </c>
      <c r="I49" s="92">
        <v>0</v>
      </c>
      <c r="J49" s="92">
        <v>0</v>
      </c>
      <c r="K49" s="93">
        <v>0</v>
      </c>
      <c r="L49" s="174"/>
      <c r="M49" s="76"/>
      <c r="N49" s="76"/>
    </row>
    <row r="50" spans="1:14" ht="24.75" customHeight="1" hidden="1" thickBot="1" thickTop="1">
      <c r="A50" s="124" t="s">
        <v>37</v>
      </c>
      <c r="B50" s="144" t="s">
        <v>38</v>
      </c>
      <c r="C50" s="56" t="s">
        <v>21</v>
      </c>
      <c r="D50" s="80">
        <f t="shared" si="1"/>
        <v>725.905</v>
      </c>
      <c r="E50" s="92">
        <v>0</v>
      </c>
      <c r="F50" s="95">
        <v>725.905</v>
      </c>
      <c r="G50" s="92">
        <v>0</v>
      </c>
      <c r="H50" s="92">
        <v>0</v>
      </c>
      <c r="I50" s="92">
        <v>0</v>
      </c>
      <c r="J50" s="92">
        <v>0</v>
      </c>
      <c r="K50" s="93">
        <v>0</v>
      </c>
      <c r="L50" s="174"/>
      <c r="M50" s="76"/>
      <c r="N50" s="76"/>
    </row>
    <row r="51" spans="1:14" ht="24.75" customHeight="1" hidden="1" thickBot="1" thickTop="1">
      <c r="A51" s="124"/>
      <c r="B51" s="144"/>
      <c r="C51" s="58" t="s">
        <v>8</v>
      </c>
      <c r="D51" s="80">
        <f t="shared" si="1"/>
        <v>6.8</v>
      </c>
      <c r="E51" s="92">
        <v>0</v>
      </c>
      <c r="F51" s="95">
        <v>6.8</v>
      </c>
      <c r="G51" s="92">
        <v>0</v>
      </c>
      <c r="H51" s="92">
        <v>0</v>
      </c>
      <c r="I51" s="92">
        <v>0</v>
      </c>
      <c r="J51" s="92">
        <v>0</v>
      </c>
      <c r="K51" s="93">
        <v>0</v>
      </c>
      <c r="L51" s="174"/>
      <c r="M51" s="76"/>
      <c r="N51" s="76"/>
    </row>
    <row r="52" spans="1:14" ht="23.25" customHeight="1" hidden="1" thickBot="1" thickTop="1">
      <c r="A52" s="124"/>
      <c r="B52" s="144"/>
      <c r="C52" s="58" t="s">
        <v>9</v>
      </c>
      <c r="D52" s="80">
        <f t="shared" si="1"/>
        <v>259.182</v>
      </c>
      <c r="E52" s="92">
        <v>0</v>
      </c>
      <c r="F52" s="95">
        <f>23.447+128.159+107.576</f>
        <v>259.182</v>
      </c>
      <c r="G52" s="92">
        <v>0</v>
      </c>
      <c r="H52" s="92">
        <v>0</v>
      </c>
      <c r="I52" s="92">
        <v>0</v>
      </c>
      <c r="J52" s="92">
        <v>0</v>
      </c>
      <c r="K52" s="93">
        <v>0</v>
      </c>
      <c r="L52" s="174"/>
      <c r="M52" s="76"/>
      <c r="N52" s="76"/>
    </row>
    <row r="53" spans="1:14" ht="81" customHeight="1" hidden="1" thickBot="1" thickTop="1">
      <c r="A53" s="68" t="s">
        <v>45</v>
      </c>
      <c r="B53" s="59" t="s">
        <v>46</v>
      </c>
      <c r="C53" s="69" t="s">
        <v>9</v>
      </c>
      <c r="D53" s="80">
        <f t="shared" si="1"/>
        <v>770</v>
      </c>
      <c r="E53" s="92">
        <v>0</v>
      </c>
      <c r="F53" s="92">
        <v>0</v>
      </c>
      <c r="G53" s="95">
        <f>300+270</f>
        <v>570</v>
      </c>
      <c r="H53" s="95">
        <f>280-80</f>
        <v>200</v>
      </c>
      <c r="I53" s="92">
        <v>0</v>
      </c>
      <c r="J53" s="92">
        <v>0</v>
      </c>
      <c r="K53" s="93">
        <v>0</v>
      </c>
      <c r="L53" s="174"/>
      <c r="M53" s="76"/>
      <c r="N53" s="76"/>
    </row>
    <row r="54" spans="1:14" ht="24.75" customHeight="1" thickBot="1">
      <c r="A54" s="128" t="s">
        <v>47</v>
      </c>
      <c r="B54" s="109" t="s">
        <v>48</v>
      </c>
      <c r="C54" s="58" t="s">
        <v>21</v>
      </c>
      <c r="D54" s="80">
        <f t="shared" si="1"/>
        <v>28354.678</v>
      </c>
      <c r="E54" s="92">
        <v>0</v>
      </c>
      <c r="F54" s="92">
        <v>0</v>
      </c>
      <c r="G54" s="95">
        <v>6437.195</v>
      </c>
      <c r="H54" s="95">
        <f>6102.213+217.926</f>
        <v>6320.139</v>
      </c>
      <c r="I54" s="92">
        <v>5040.433</v>
      </c>
      <c r="J54" s="92">
        <v>5040.433</v>
      </c>
      <c r="K54" s="93">
        <v>5516.478</v>
      </c>
      <c r="L54" s="174"/>
      <c r="M54" s="76"/>
      <c r="N54" s="76"/>
    </row>
    <row r="55" spans="1:14" ht="21.75" customHeight="1" thickTop="1">
      <c r="A55" s="129"/>
      <c r="B55" s="110"/>
      <c r="C55" s="59" t="s">
        <v>9</v>
      </c>
      <c r="D55" s="96">
        <f t="shared" si="1"/>
        <v>1797.5810000000001</v>
      </c>
      <c r="E55" s="90">
        <v>0</v>
      </c>
      <c r="F55" s="90">
        <v>0</v>
      </c>
      <c r="G55" s="90">
        <f>205.99+3.12+9+199.999+9.98+57.787+12.913+1.15+178.899+16.167</f>
        <v>695.005</v>
      </c>
      <c r="H55" s="90">
        <f>6516.647-6102.213+131.423</f>
        <v>545.8570000000002</v>
      </c>
      <c r="I55" s="90">
        <v>156.719</v>
      </c>
      <c r="J55" s="90">
        <v>200</v>
      </c>
      <c r="K55" s="91">
        <v>200</v>
      </c>
      <c r="L55" s="174"/>
      <c r="M55" s="76"/>
      <c r="N55" s="76"/>
    </row>
    <row r="56" spans="1:14" ht="18" customHeight="1">
      <c r="A56" s="128" t="s">
        <v>54</v>
      </c>
      <c r="B56" s="109" t="s">
        <v>55</v>
      </c>
      <c r="C56" s="58" t="s">
        <v>8</v>
      </c>
      <c r="D56" s="97"/>
      <c r="E56" s="95"/>
      <c r="F56" s="95"/>
      <c r="G56" s="95"/>
      <c r="H56" s="95"/>
      <c r="I56" s="95">
        <v>2000</v>
      </c>
      <c r="J56" s="95"/>
      <c r="K56" s="98"/>
      <c r="L56" s="174"/>
      <c r="M56" s="76"/>
      <c r="N56" s="76"/>
    </row>
    <row r="57" spans="1:14" ht="16.5" customHeight="1">
      <c r="A57" s="136"/>
      <c r="B57" s="137"/>
      <c r="C57" s="58" t="s">
        <v>9</v>
      </c>
      <c r="D57" s="97"/>
      <c r="E57" s="95"/>
      <c r="F57" s="95"/>
      <c r="G57" s="95"/>
      <c r="H57" s="95"/>
      <c r="I57" s="95">
        <v>64</v>
      </c>
      <c r="J57" s="95"/>
      <c r="K57" s="98"/>
      <c r="L57" s="174"/>
      <c r="M57" s="76"/>
      <c r="N57" s="76"/>
    </row>
    <row r="58" spans="1:14" ht="20.25" customHeight="1">
      <c r="A58" s="128" t="s">
        <v>56</v>
      </c>
      <c r="B58" s="109" t="s">
        <v>60</v>
      </c>
      <c r="C58" s="58" t="s">
        <v>8</v>
      </c>
      <c r="D58" s="97"/>
      <c r="E58" s="95"/>
      <c r="F58" s="95"/>
      <c r="G58" s="95"/>
      <c r="H58" s="95"/>
      <c r="I58" s="95">
        <v>2000</v>
      </c>
      <c r="J58" s="95"/>
      <c r="K58" s="98"/>
      <c r="L58" s="174"/>
      <c r="M58" s="76"/>
      <c r="N58" s="76"/>
    </row>
    <row r="59" spans="1:14" ht="16.5" customHeight="1" thickBot="1">
      <c r="A59" s="129"/>
      <c r="B59" s="110"/>
      <c r="C59" s="59" t="s">
        <v>9</v>
      </c>
      <c r="D59" s="99"/>
      <c r="E59" s="90"/>
      <c r="F59" s="90"/>
      <c r="G59" s="90"/>
      <c r="H59" s="90"/>
      <c r="I59" s="88">
        <v>64</v>
      </c>
      <c r="J59" s="88"/>
      <c r="K59" s="89"/>
      <c r="L59" s="174"/>
      <c r="M59" s="76"/>
      <c r="N59" s="76"/>
    </row>
    <row r="60" spans="1:14" ht="23.25" customHeight="1">
      <c r="A60" s="114" t="s">
        <v>36</v>
      </c>
      <c r="B60" s="117" t="s">
        <v>52</v>
      </c>
      <c r="C60" s="65" t="s">
        <v>22</v>
      </c>
      <c r="D60" s="80">
        <f t="shared" si="1"/>
        <v>3401.783</v>
      </c>
      <c r="E60" s="81">
        <f>E61+E62+E63</f>
        <v>0</v>
      </c>
      <c r="F60" s="81">
        <f aca="true" t="shared" si="4" ref="F60:K60">F61+F62+F63</f>
        <v>0</v>
      </c>
      <c r="G60" s="81">
        <f t="shared" si="4"/>
        <v>693.951</v>
      </c>
      <c r="H60" s="81">
        <f t="shared" si="4"/>
        <v>1292.5509999999997</v>
      </c>
      <c r="I60" s="81">
        <f t="shared" si="4"/>
        <v>415.281</v>
      </c>
      <c r="J60" s="81">
        <f t="shared" si="4"/>
        <v>500</v>
      </c>
      <c r="K60" s="83">
        <f t="shared" si="4"/>
        <v>500</v>
      </c>
      <c r="L60" s="174"/>
      <c r="M60" s="79"/>
      <c r="N60" s="76"/>
    </row>
    <row r="61" spans="1:14" ht="37.5" customHeight="1" hidden="1" thickBot="1">
      <c r="A61" s="115"/>
      <c r="B61" s="118"/>
      <c r="C61" s="66" t="s">
        <v>21</v>
      </c>
      <c r="D61" s="100">
        <f t="shared" si="1"/>
        <v>0</v>
      </c>
      <c r="E61" s="92">
        <v>0</v>
      </c>
      <c r="F61" s="92">
        <v>0</v>
      </c>
      <c r="G61" s="92">
        <v>0</v>
      </c>
      <c r="H61" s="95"/>
      <c r="I61" s="95"/>
      <c r="J61" s="95"/>
      <c r="K61" s="93">
        <v>0</v>
      </c>
      <c r="L61" s="174"/>
      <c r="M61" s="76"/>
      <c r="N61" s="76"/>
    </row>
    <row r="62" spans="1:14" ht="23.25" customHeight="1" hidden="1" thickBot="1" thickTop="1">
      <c r="A62" s="115"/>
      <c r="B62" s="118"/>
      <c r="C62" s="66" t="s">
        <v>8</v>
      </c>
      <c r="D62" s="96">
        <f t="shared" si="1"/>
        <v>0</v>
      </c>
      <c r="E62" s="92">
        <v>0</v>
      </c>
      <c r="F62" s="92">
        <v>0</v>
      </c>
      <c r="G62" s="92">
        <v>0</v>
      </c>
      <c r="H62" s="95">
        <v>0</v>
      </c>
      <c r="I62" s="95"/>
      <c r="J62" s="95"/>
      <c r="K62" s="93">
        <v>0</v>
      </c>
      <c r="L62" s="174"/>
      <c r="M62" s="76"/>
      <c r="N62" s="76"/>
    </row>
    <row r="63" spans="1:14" ht="47.25" customHeight="1" thickBot="1">
      <c r="A63" s="116"/>
      <c r="B63" s="119"/>
      <c r="C63" s="74" t="s">
        <v>9</v>
      </c>
      <c r="D63" s="101">
        <f t="shared" si="1"/>
        <v>3401.783</v>
      </c>
      <c r="E63" s="102">
        <v>0</v>
      </c>
      <c r="F63" s="102">
        <v>0</v>
      </c>
      <c r="G63" s="102">
        <f>232.398+461.553</f>
        <v>693.951</v>
      </c>
      <c r="H63" s="102">
        <f>2265.587-H14-H40</f>
        <v>1292.5509999999997</v>
      </c>
      <c r="I63" s="102">
        <v>415.281</v>
      </c>
      <c r="J63" s="102">
        <v>500</v>
      </c>
      <c r="K63" s="103">
        <v>500</v>
      </c>
      <c r="L63" s="174"/>
      <c r="M63" s="76"/>
      <c r="N63" s="76"/>
    </row>
    <row r="64" spans="1:14" ht="68.25" customHeight="1" hidden="1" thickBot="1">
      <c r="A64" s="70" t="s">
        <v>39</v>
      </c>
      <c r="B64" s="37" t="s">
        <v>40</v>
      </c>
      <c r="C64" s="37" t="s">
        <v>9</v>
      </c>
      <c r="D64" s="100">
        <f t="shared" si="1"/>
        <v>0</v>
      </c>
      <c r="E64" s="104">
        <f aca="true" t="shared" si="5" ref="E64:K64">F64+G64+H64+I64+J64+K64+L64</f>
        <v>0</v>
      </c>
      <c r="F64" s="104">
        <f t="shared" si="5"/>
        <v>0</v>
      </c>
      <c r="G64" s="104">
        <f t="shared" si="5"/>
        <v>0</v>
      </c>
      <c r="H64" s="104">
        <f t="shared" si="5"/>
        <v>0</v>
      </c>
      <c r="I64" s="104">
        <f t="shared" si="5"/>
        <v>0</v>
      </c>
      <c r="J64" s="104">
        <f t="shared" si="5"/>
        <v>0</v>
      </c>
      <c r="K64" s="105">
        <f t="shared" si="5"/>
        <v>0</v>
      </c>
      <c r="L64" s="174"/>
      <c r="M64" s="76"/>
      <c r="N64" s="76"/>
    </row>
    <row r="65" spans="1:14" ht="24.75" customHeight="1" thickBot="1">
      <c r="A65" s="120"/>
      <c r="B65" s="157" t="s">
        <v>28</v>
      </c>
      <c r="C65" s="65" t="s">
        <v>21</v>
      </c>
      <c r="D65" s="80">
        <f t="shared" si="1"/>
        <v>42975.597</v>
      </c>
      <c r="E65" s="81">
        <f aca="true" t="shared" si="6" ref="E65:F67">E12+E38</f>
        <v>7521.1</v>
      </c>
      <c r="F65" s="81">
        <f t="shared" si="6"/>
        <v>7099.8189999999995</v>
      </c>
      <c r="G65" s="81">
        <f>G12+G38</f>
        <v>6437.195</v>
      </c>
      <c r="H65" s="81">
        <f aca="true" t="shared" si="7" ref="H65:K67">H12+H38+H61</f>
        <v>6320.139</v>
      </c>
      <c r="I65" s="81">
        <f t="shared" si="7"/>
        <v>5040.433</v>
      </c>
      <c r="J65" s="81">
        <f t="shared" si="7"/>
        <v>5040.433</v>
      </c>
      <c r="K65" s="83">
        <f t="shared" si="7"/>
        <v>5516.478</v>
      </c>
      <c r="L65" s="174"/>
      <c r="M65" s="76"/>
      <c r="N65" s="76"/>
    </row>
    <row r="66" spans="1:14" ht="21.75" customHeight="1" thickBot="1">
      <c r="A66" s="121"/>
      <c r="B66" s="158"/>
      <c r="C66" s="66" t="s">
        <v>8</v>
      </c>
      <c r="D66" s="80">
        <f t="shared" si="1"/>
        <v>26183.049</v>
      </c>
      <c r="E66" s="84">
        <f t="shared" si="6"/>
        <v>14475.5</v>
      </c>
      <c r="F66" s="84">
        <f t="shared" si="6"/>
        <v>2212.946</v>
      </c>
      <c r="G66" s="84">
        <f>G13+G39+G62</f>
        <v>2823.277</v>
      </c>
      <c r="H66" s="84">
        <f t="shared" si="7"/>
        <v>2671.326</v>
      </c>
      <c r="I66" s="84">
        <f t="shared" si="7"/>
        <v>4000</v>
      </c>
      <c r="J66" s="84">
        <f t="shared" si="7"/>
        <v>0</v>
      </c>
      <c r="K66" s="106">
        <f t="shared" si="7"/>
        <v>0</v>
      </c>
      <c r="L66" s="174"/>
      <c r="M66" s="76"/>
      <c r="N66" s="76"/>
    </row>
    <row r="67" spans="1:14" ht="15.75" customHeight="1" thickBot="1">
      <c r="A67" s="121"/>
      <c r="B67" s="158"/>
      <c r="C67" s="66" t="s">
        <v>9</v>
      </c>
      <c r="D67" s="80">
        <f t="shared" si="1"/>
        <v>7862.418</v>
      </c>
      <c r="E67" s="84">
        <f t="shared" si="6"/>
        <v>643.1999999999999</v>
      </c>
      <c r="F67" s="84">
        <f t="shared" si="6"/>
        <v>581.017</v>
      </c>
      <c r="G67" s="84">
        <f>G14+G40+G63</f>
        <v>2272.614</v>
      </c>
      <c r="H67" s="84">
        <f t="shared" si="7"/>
        <v>2265.587</v>
      </c>
      <c r="I67" s="84">
        <f t="shared" si="7"/>
        <v>700</v>
      </c>
      <c r="J67" s="84">
        <f t="shared" si="7"/>
        <v>700</v>
      </c>
      <c r="K67" s="106">
        <f t="shared" si="7"/>
        <v>700</v>
      </c>
      <c r="L67" s="174"/>
      <c r="M67" s="76"/>
      <c r="N67" s="76"/>
    </row>
    <row r="68" spans="1:14" ht="19.5" customHeight="1" thickBot="1">
      <c r="A68" s="122"/>
      <c r="B68" s="159"/>
      <c r="C68" s="75" t="s">
        <v>22</v>
      </c>
      <c r="D68" s="107">
        <f t="shared" si="1"/>
        <v>77021.06400000001</v>
      </c>
      <c r="E68" s="87">
        <f aca="true" t="shared" si="8" ref="E68:K68">E65+E66+E67</f>
        <v>22639.8</v>
      </c>
      <c r="F68" s="87">
        <f t="shared" si="8"/>
        <v>9893.782</v>
      </c>
      <c r="G68" s="87">
        <f t="shared" si="8"/>
        <v>11533.086</v>
      </c>
      <c r="H68" s="87">
        <f t="shared" si="8"/>
        <v>11257.052</v>
      </c>
      <c r="I68" s="87">
        <f t="shared" si="8"/>
        <v>9740.433</v>
      </c>
      <c r="J68" s="87">
        <f t="shared" si="8"/>
        <v>5740.433</v>
      </c>
      <c r="K68" s="108">
        <f t="shared" si="8"/>
        <v>6216.478</v>
      </c>
      <c r="L68" s="174"/>
      <c r="M68" s="76"/>
      <c r="N68" s="76"/>
    </row>
    <row r="69" spans="1:15" ht="12.75">
      <c r="A69" s="1"/>
      <c r="B69" s="4"/>
      <c r="C69" s="5"/>
      <c r="D69" s="71"/>
      <c r="E69" s="71"/>
      <c r="F69" s="72"/>
      <c r="G69" s="72"/>
      <c r="H69" s="72"/>
      <c r="I69" s="72"/>
      <c r="J69" s="72"/>
      <c r="K69" s="72"/>
      <c r="L69" s="4"/>
      <c r="M69" s="7"/>
      <c r="N69" s="7"/>
      <c r="O69" s="7"/>
    </row>
    <row r="70" spans="1:15" ht="12.75">
      <c r="A70" s="1"/>
      <c r="B70" s="4"/>
      <c r="C70" s="4"/>
      <c r="D70" s="8"/>
      <c r="E70" s="8"/>
      <c r="F70" s="8"/>
      <c r="G70" s="8"/>
      <c r="H70" s="8"/>
      <c r="I70" s="8"/>
      <c r="J70" s="8"/>
      <c r="K70" s="6"/>
      <c r="L70" s="4"/>
      <c r="M70" s="7"/>
      <c r="N70" s="7"/>
      <c r="O70" s="7"/>
    </row>
    <row r="71" spans="1:15" ht="12.75">
      <c r="A71" s="1"/>
      <c r="B71" s="4"/>
      <c r="C71" s="4"/>
      <c r="D71" s="8"/>
      <c r="E71" s="4"/>
      <c r="F71" s="4"/>
      <c r="G71" s="9"/>
      <c r="H71" s="4"/>
      <c r="I71" s="4"/>
      <c r="J71" s="4"/>
      <c r="K71" s="4"/>
      <c r="L71" s="4"/>
      <c r="M71" s="7"/>
      <c r="N71" s="7"/>
      <c r="O71" s="7"/>
    </row>
    <row r="72" spans="1:15" ht="12.75">
      <c r="A72" s="1"/>
      <c r="B72" s="4"/>
      <c r="C72" s="4"/>
      <c r="D72" s="8"/>
      <c r="E72" s="4"/>
      <c r="F72" s="4"/>
      <c r="G72" s="4"/>
      <c r="H72" s="4"/>
      <c r="I72" s="2"/>
      <c r="J72" s="4"/>
      <c r="K72" s="4"/>
      <c r="L72" s="4"/>
      <c r="M72" s="7"/>
      <c r="N72" s="7"/>
      <c r="O72" s="7"/>
    </row>
    <row r="73" spans="1:15" ht="12.75">
      <c r="A73" s="1"/>
      <c r="B73" s="4"/>
      <c r="C73" s="4"/>
      <c r="D73" s="8"/>
      <c r="E73" s="4"/>
      <c r="F73" s="4"/>
      <c r="G73" s="4"/>
      <c r="H73" s="4"/>
      <c r="I73" s="4"/>
      <c r="J73" s="4"/>
      <c r="K73" s="4"/>
      <c r="L73" s="4"/>
      <c r="M73" s="7"/>
      <c r="N73" s="7"/>
      <c r="O73" s="7"/>
    </row>
    <row r="74" spans="1:15" ht="12.7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7"/>
      <c r="N74" s="7"/>
      <c r="O74" s="7"/>
    </row>
    <row r="75" spans="1:15" ht="12.75">
      <c r="A75" s="1"/>
      <c r="B75" s="10"/>
      <c r="C75" s="10"/>
      <c r="D75" s="10"/>
      <c r="E75" s="10"/>
      <c r="F75" s="10"/>
      <c r="G75" s="10"/>
      <c r="H75" s="4"/>
      <c r="I75" s="4"/>
      <c r="J75" s="4"/>
      <c r="K75" s="4"/>
      <c r="L75" s="4"/>
      <c r="M75" s="7"/>
      <c r="N75" s="7"/>
      <c r="O75" s="7"/>
    </row>
    <row r="76" spans="1:15" ht="12.75">
      <c r="A76" s="1"/>
      <c r="B76" s="10"/>
      <c r="C76" s="11"/>
      <c r="D76" s="12"/>
      <c r="E76" s="12"/>
      <c r="F76" s="12"/>
      <c r="G76" s="12"/>
      <c r="H76" s="4"/>
      <c r="I76" s="4"/>
      <c r="J76" s="4"/>
      <c r="K76" s="4"/>
      <c r="L76" s="4"/>
      <c r="M76" s="7"/>
      <c r="N76" s="7"/>
      <c r="O76" s="7"/>
    </row>
    <row r="77" spans="1:15" ht="12.75">
      <c r="A77" s="1"/>
      <c r="B77" s="4"/>
      <c r="C77" s="13"/>
      <c r="D77" s="13"/>
      <c r="E77" s="13"/>
      <c r="F77" s="13"/>
      <c r="G77" s="13"/>
      <c r="H77" s="4"/>
      <c r="I77" s="4"/>
      <c r="J77" s="4"/>
      <c r="K77" s="4"/>
      <c r="L77" s="4"/>
      <c r="M77" s="7"/>
      <c r="N77" s="7"/>
      <c r="O77" s="7"/>
    </row>
    <row r="78" spans="1:15" ht="12.75">
      <c r="A78" s="1"/>
      <c r="B78" s="4"/>
      <c r="C78" s="13"/>
      <c r="D78" s="13"/>
      <c r="E78" s="13"/>
      <c r="F78" s="13"/>
      <c r="G78" s="13"/>
      <c r="H78" s="4"/>
      <c r="I78" s="4"/>
      <c r="J78" s="4"/>
      <c r="K78" s="4"/>
      <c r="L78" s="4"/>
      <c r="M78" s="7"/>
      <c r="N78" s="7"/>
      <c r="O78" s="7"/>
    </row>
    <row r="79" spans="1:15" ht="12.75">
      <c r="A79" s="1"/>
      <c r="B79" s="4"/>
      <c r="C79" s="13"/>
      <c r="D79" s="13"/>
      <c r="E79" s="13"/>
      <c r="F79" s="13"/>
      <c r="G79" s="13"/>
      <c r="H79" s="4"/>
      <c r="I79" s="4"/>
      <c r="J79" s="4"/>
      <c r="K79" s="4"/>
      <c r="L79" s="4"/>
      <c r="M79" s="7"/>
      <c r="N79" s="7"/>
      <c r="O79" s="7"/>
    </row>
    <row r="80" spans="1:15" ht="21.75" customHeight="1">
      <c r="A80" s="1"/>
      <c r="B80" s="10"/>
      <c r="C80" s="12"/>
      <c r="D80" s="12"/>
      <c r="E80" s="12"/>
      <c r="F80" s="12"/>
      <c r="G80" s="12"/>
      <c r="H80" s="4"/>
      <c r="I80" s="4"/>
      <c r="J80" s="4"/>
      <c r="K80" s="4"/>
      <c r="L80" s="4"/>
      <c r="M80" s="7"/>
      <c r="N80" s="7"/>
      <c r="O80" s="7"/>
    </row>
    <row r="81" spans="1:15" ht="21.75" customHeight="1">
      <c r="A81" s="1"/>
      <c r="B81" s="10"/>
      <c r="C81" s="12"/>
      <c r="D81" s="12"/>
      <c r="E81" s="12"/>
      <c r="F81" s="12"/>
      <c r="G81" s="12"/>
      <c r="H81" s="4"/>
      <c r="I81" s="4"/>
      <c r="J81" s="4"/>
      <c r="K81" s="4"/>
      <c r="L81" s="4"/>
      <c r="M81" s="7"/>
      <c r="N81" s="7"/>
      <c r="O81" s="7"/>
    </row>
    <row r="82" spans="1:15" ht="12.75">
      <c r="A82" s="1"/>
      <c r="B82" s="4"/>
      <c r="C82" s="13"/>
      <c r="D82" s="13"/>
      <c r="E82" s="13"/>
      <c r="F82" s="13"/>
      <c r="G82" s="13"/>
      <c r="H82" s="4"/>
      <c r="I82" s="4"/>
      <c r="J82" s="4"/>
      <c r="K82" s="4"/>
      <c r="L82" s="4"/>
      <c r="M82" s="7"/>
      <c r="N82" s="7"/>
      <c r="O82" s="7"/>
    </row>
    <row r="83" spans="1:15" ht="12.75">
      <c r="A83" s="1"/>
      <c r="B83" s="4"/>
      <c r="C83" s="13"/>
      <c r="D83" s="13"/>
      <c r="E83" s="13"/>
      <c r="F83" s="13"/>
      <c r="G83" s="13"/>
      <c r="H83" s="4"/>
      <c r="I83" s="4"/>
      <c r="J83" s="4"/>
      <c r="K83" s="4"/>
      <c r="L83" s="4"/>
      <c r="M83" s="7"/>
      <c r="N83" s="7"/>
      <c r="O83" s="7"/>
    </row>
    <row r="84" spans="1:15" ht="12.75">
      <c r="A84" s="1"/>
      <c r="B84" s="4"/>
      <c r="C84" s="13"/>
      <c r="D84" s="13"/>
      <c r="E84" s="13"/>
      <c r="F84" s="13"/>
      <c r="G84" s="13"/>
      <c r="H84" s="4"/>
      <c r="I84" s="4"/>
      <c r="J84" s="4"/>
      <c r="K84" s="4"/>
      <c r="L84" s="4"/>
      <c r="M84" s="7"/>
      <c r="N84" s="7"/>
      <c r="O84" s="7"/>
    </row>
    <row r="85" spans="1:15" ht="12.75">
      <c r="A85" s="1"/>
      <c r="B85" s="4"/>
      <c r="C85" s="13"/>
      <c r="D85" s="13"/>
      <c r="E85" s="13"/>
      <c r="F85" s="13"/>
      <c r="G85" s="13"/>
      <c r="H85" s="4"/>
      <c r="I85" s="4"/>
      <c r="J85" s="4"/>
      <c r="K85" s="4"/>
      <c r="L85" s="4"/>
      <c r="M85" s="7"/>
      <c r="N85" s="7"/>
      <c r="O85" s="7"/>
    </row>
    <row r="86" spans="1:15" ht="12.75">
      <c r="A86" s="1"/>
      <c r="B86" s="4"/>
      <c r="C86" s="13"/>
      <c r="D86" s="13"/>
      <c r="E86" s="13"/>
      <c r="F86" s="13"/>
      <c r="G86" s="13"/>
      <c r="H86" s="4"/>
      <c r="I86" s="4"/>
      <c r="J86" s="4"/>
      <c r="K86" s="4"/>
      <c r="L86" s="4"/>
      <c r="M86" s="7"/>
      <c r="N86" s="7"/>
      <c r="O86" s="7"/>
    </row>
    <row r="87" spans="1:15" ht="12.75">
      <c r="A87" s="1"/>
      <c r="B87" s="10"/>
      <c r="C87" s="12"/>
      <c r="D87" s="12"/>
      <c r="E87" s="12"/>
      <c r="F87" s="12"/>
      <c r="G87" s="12"/>
      <c r="H87" s="4"/>
      <c r="I87" s="4"/>
      <c r="J87" s="4"/>
      <c r="K87" s="4"/>
      <c r="L87" s="4"/>
      <c r="M87" s="7"/>
      <c r="N87" s="7"/>
      <c r="O87" s="7"/>
    </row>
    <row r="88" spans="1:15" ht="12.75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7"/>
      <c r="N88" s="7"/>
      <c r="O88" s="7"/>
    </row>
    <row r="89" spans="1:15" ht="12.75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7"/>
      <c r="N89" s="7"/>
      <c r="O89" s="7"/>
    </row>
    <row r="90" spans="1:15" ht="12.75">
      <c r="A90" s="1"/>
      <c r="B90" s="10"/>
      <c r="C90" s="10"/>
      <c r="D90" s="10"/>
      <c r="E90" s="10"/>
      <c r="F90" s="10"/>
      <c r="G90" s="10"/>
      <c r="H90" s="4"/>
      <c r="I90" s="4"/>
      <c r="J90" s="4"/>
      <c r="K90" s="4"/>
      <c r="L90" s="4"/>
      <c r="M90" s="7"/>
      <c r="N90" s="7"/>
      <c r="O90" s="7"/>
    </row>
    <row r="91" spans="1:15" ht="12.75">
      <c r="A91" s="1"/>
      <c r="B91" s="14"/>
      <c r="C91" s="5"/>
      <c r="D91" s="5"/>
      <c r="E91" s="5"/>
      <c r="F91" s="5"/>
      <c r="G91" s="5"/>
      <c r="H91" s="4"/>
      <c r="I91" s="4"/>
      <c r="J91" s="4"/>
      <c r="K91" s="4"/>
      <c r="L91" s="4"/>
      <c r="M91" s="7"/>
      <c r="N91" s="7"/>
      <c r="O91" s="7"/>
    </row>
    <row r="92" spans="1:15" ht="12.75">
      <c r="A92" s="1"/>
      <c r="B92" s="14"/>
      <c r="C92" s="5"/>
      <c r="D92" s="5"/>
      <c r="E92" s="5"/>
      <c r="F92" s="5"/>
      <c r="G92" s="5"/>
      <c r="H92" s="4"/>
      <c r="I92" s="4"/>
      <c r="J92" s="4"/>
      <c r="K92" s="4"/>
      <c r="L92" s="4"/>
      <c r="M92" s="7"/>
      <c r="N92" s="7"/>
      <c r="O92" s="7"/>
    </row>
    <row r="93" spans="1:15" ht="12.75">
      <c r="A93" s="1"/>
      <c r="B93" s="14"/>
      <c r="C93" s="5"/>
      <c r="D93" s="5"/>
      <c r="E93" s="5"/>
      <c r="F93" s="5"/>
      <c r="G93" s="5"/>
      <c r="H93" s="4"/>
      <c r="I93" s="4"/>
      <c r="J93" s="4"/>
      <c r="K93" s="4"/>
      <c r="L93" s="4"/>
      <c r="M93" s="7"/>
      <c r="N93" s="7"/>
      <c r="O93" s="7"/>
    </row>
    <row r="94" spans="1:15" ht="12.75">
      <c r="A94" s="1"/>
      <c r="B94" s="14"/>
      <c r="C94" s="5"/>
      <c r="D94" s="5"/>
      <c r="E94" s="5"/>
      <c r="F94" s="5"/>
      <c r="G94" s="5"/>
      <c r="H94" s="4"/>
      <c r="I94" s="4"/>
      <c r="J94" s="4"/>
      <c r="K94" s="4"/>
      <c r="L94" s="4"/>
      <c r="M94" s="7"/>
      <c r="N94" s="7"/>
      <c r="O94" s="7"/>
    </row>
    <row r="95" spans="1:15" ht="12.75">
      <c r="A95" s="1"/>
      <c r="B95" s="4"/>
      <c r="C95" s="5"/>
      <c r="D95" s="5"/>
      <c r="E95" s="5"/>
      <c r="F95" s="5"/>
      <c r="G95" s="5"/>
      <c r="H95" s="4"/>
      <c r="I95" s="4"/>
      <c r="J95" s="4"/>
      <c r="K95" s="4"/>
      <c r="L95" s="4"/>
      <c r="M95" s="7"/>
      <c r="N95" s="7"/>
      <c r="O95" s="7"/>
    </row>
    <row r="96" spans="1:15" ht="12.75">
      <c r="A96" s="1"/>
      <c r="B96" s="14"/>
      <c r="C96" s="5"/>
      <c r="D96" s="5"/>
      <c r="E96" s="5"/>
      <c r="F96" s="5"/>
      <c r="G96" s="5"/>
      <c r="H96" s="4"/>
      <c r="I96" s="4"/>
      <c r="J96" s="4"/>
      <c r="K96" s="4"/>
      <c r="L96" s="4"/>
      <c r="M96" s="7"/>
      <c r="N96" s="7"/>
      <c r="O96" s="7"/>
    </row>
    <row r="97" spans="1:15" ht="12.75">
      <c r="A97" s="1"/>
      <c r="B97" s="14"/>
      <c r="C97" s="5"/>
      <c r="D97" s="5"/>
      <c r="E97" s="5"/>
      <c r="F97" s="5"/>
      <c r="G97" s="5"/>
      <c r="H97" s="4"/>
      <c r="I97" s="4"/>
      <c r="J97" s="4"/>
      <c r="K97" s="4"/>
      <c r="L97" s="4"/>
      <c r="M97" s="7"/>
      <c r="N97" s="7"/>
      <c r="O97" s="7"/>
    </row>
    <row r="98" spans="2:15" ht="12.75">
      <c r="B98" s="7"/>
      <c r="C98" s="15"/>
      <c r="D98" s="15"/>
      <c r="E98" s="15"/>
      <c r="F98" s="15"/>
      <c r="G98" s="15"/>
      <c r="H98" s="7"/>
      <c r="I98" s="7"/>
      <c r="J98" s="7"/>
      <c r="K98" s="7"/>
      <c r="L98" s="7"/>
      <c r="M98" s="7"/>
      <c r="N98" s="7"/>
      <c r="O98" s="7"/>
    </row>
    <row r="99" spans="2:15" ht="12.75">
      <c r="B99" s="7"/>
      <c r="C99" s="15"/>
      <c r="D99" s="15"/>
      <c r="E99" s="15"/>
      <c r="F99" s="15"/>
      <c r="G99" s="15"/>
      <c r="H99" s="7"/>
      <c r="I99" s="7"/>
      <c r="J99" s="7"/>
      <c r="K99" s="7"/>
      <c r="L99" s="7"/>
      <c r="M99" s="7"/>
      <c r="N99" s="7"/>
      <c r="O99" s="7"/>
    </row>
  </sheetData>
  <sheetProtection/>
  <mergeCells count="46">
    <mergeCell ref="D1:L1"/>
    <mergeCell ref="D2:L2"/>
    <mergeCell ref="C4:L4"/>
    <mergeCell ref="C3:K3"/>
    <mergeCell ref="A7:K7"/>
    <mergeCell ref="C5:K5"/>
    <mergeCell ref="L8:L9"/>
    <mergeCell ref="A56:A57"/>
    <mergeCell ref="B56:B57"/>
    <mergeCell ref="A58:A59"/>
    <mergeCell ref="B58:B59"/>
    <mergeCell ref="A10:K10"/>
    <mergeCell ref="A31:A32"/>
    <mergeCell ref="L10:L68"/>
    <mergeCell ref="A27:A29"/>
    <mergeCell ref="A33:A34"/>
    <mergeCell ref="A11:A14"/>
    <mergeCell ref="B41:B43"/>
    <mergeCell ref="A8:A9"/>
    <mergeCell ref="B44:B46"/>
    <mergeCell ref="B65:B68"/>
    <mergeCell ref="B8:I8"/>
    <mergeCell ref="B33:B34"/>
    <mergeCell ref="A35:A36"/>
    <mergeCell ref="B35:B36"/>
    <mergeCell ref="B24:B26"/>
    <mergeCell ref="B15:B17"/>
    <mergeCell ref="A47:A49"/>
    <mergeCell ref="B31:B32"/>
    <mergeCell ref="B11:B14"/>
    <mergeCell ref="A21:A23"/>
    <mergeCell ref="B50:B52"/>
    <mergeCell ref="A50:A52"/>
    <mergeCell ref="A41:A43"/>
    <mergeCell ref="B27:B29"/>
    <mergeCell ref="B18:B20"/>
    <mergeCell ref="B54:B55"/>
    <mergeCell ref="B21:B23"/>
    <mergeCell ref="A60:A63"/>
    <mergeCell ref="B60:B63"/>
    <mergeCell ref="A65:A68"/>
    <mergeCell ref="A44:A46"/>
    <mergeCell ref="A37:A40"/>
    <mergeCell ref="A54:A55"/>
    <mergeCell ref="B47:B49"/>
    <mergeCell ref="B37:B40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2022-01-18T05:05:15Z</cp:lastPrinted>
  <dcterms:created xsi:type="dcterms:W3CDTF">2018-03-30T11:34:31Z</dcterms:created>
  <dcterms:modified xsi:type="dcterms:W3CDTF">2022-01-19T08:29:22Z</dcterms:modified>
  <cp:category/>
  <cp:version/>
  <cp:contentType/>
  <cp:contentStatus/>
</cp:coreProperties>
</file>