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<sst xmlns="http://schemas.openxmlformats.org/spreadsheetml/2006/main" count="42" uniqueCount="34">
  <si>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п/п</t>
  </si>
  <si>
    <t>Источники финансирования</t>
  </si>
  <si>
    <t>Сумма расходов всего (тыс.руб)</t>
  </si>
  <si>
    <t>в том числе по годам</t>
  </si>
  <si>
    <t>1.</t>
  </si>
  <si>
    <t>Наименование       мероприятий</t>
  </si>
  <si>
    <t>2.</t>
  </si>
  <si>
    <t>Направление деятельности и основные программные мероприятия:</t>
  </si>
  <si>
    <t>Организация и проведение культурно-массовых мероприятий, соревнований, организация смотров и конкурсов</t>
  </si>
  <si>
    <t xml:space="preserve">Организация отдыха и оздоровления детей   </t>
  </si>
  <si>
    <t>Содержание муниципальных учреждений физкультуры и спорта</t>
  </si>
  <si>
    <t>Развитие материально- технической базы</t>
  </si>
  <si>
    <t>МО ГП «Город Малоярославец»   прочие источники</t>
  </si>
  <si>
    <t>Итого</t>
  </si>
  <si>
    <t>Ответственный исполнитель программы (Соисполнитель)</t>
  </si>
  <si>
    <t>Отдел культуры, спорта и связей с общественностью администрации (МБУ СОЦ «ДРУЖБА»)</t>
  </si>
  <si>
    <t>Отдел культуры, спорта и связей с общественностью администрации        ( МУП «Олимп-спорт», МБУ СОЦ «ДРУЖБА»)</t>
  </si>
  <si>
    <t>Отдел культуры, спорта и связей с общественностью администрации        ( МУП «Олимп-спорт», МБУ СОЦ «ДРУЖБА)</t>
  </si>
  <si>
    <t>Отдел культуры, спорта и связей с общественностью администрации (МУП «Олимп-спорт», МБУ СОЦ «ДРУЖБА»)</t>
  </si>
  <si>
    <r>
      <t>2014-2021гг</t>
    </r>
    <r>
      <rPr>
        <b/>
        <sz val="12"/>
        <rFont val="Times New Roman"/>
        <family val="1"/>
      </rPr>
      <t>.</t>
    </r>
  </si>
  <si>
    <r>
      <t xml:space="preserve">                              </t>
    </r>
    <r>
      <rPr>
        <b/>
        <sz val="10"/>
        <rFont val="Arial Cyr"/>
        <family val="0"/>
      </rPr>
      <t xml:space="preserve">    СПРАВКА</t>
    </r>
  </si>
  <si>
    <t xml:space="preserve">Начальник  отдела культуры                                       </t>
  </si>
  <si>
    <t>С.В.Чинарев</t>
  </si>
  <si>
    <t xml:space="preserve"> </t>
  </si>
  <si>
    <t>Приложение №1</t>
  </si>
  <si>
    <t>к постановлению администрации</t>
  </si>
  <si>
    <t>МО ГП "Город Малоярославец"</t>
  </si>
  <si>
    <t xml:space="preserve">      Паспорт муниципальной программы</t>
  </si>
  <si>
    <t>9.</t>
  </si>
  <si>
    <t>Объемы финансирования программы за счет всех источников финансирования</t>
  </si>
  <si>
    <t>МУП "ОЛИМП-СПОРТ"</t>
  </si>
  <si>
    <t>местный бюджет</t>
  </si>
  <si>
    <t>итого</t>
  </si>
  <si>
    <t>от    07.06.2019       №578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</si>
</sst>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b/>
      <sz val="8"/>
      <name val="Arial Cyr"/>
      <family val="0"/>
    </font>
    <font>
      <sz val="10"/>
      <name val="Times New Roman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4.875" style="0" customWidth="1"/>
    <col min="2" max="2" width="55.125" style="0" customWidth="1"/>
    <col min="3" max="3" width="8.875" style="0" hidden="1" customWidth="1"/>
    <col min="4" max="4" width="15.375" style="0" hidden="1" customWidth="1"/>
    <col min="5" max="5" width="13.75390625" style="0" hidden="1" customWidth="1"/>
    <col min="6" max="6" width="16.00390625" style="0" customWidth="1"/>
    <col min="7" max="7" width="7.375" style="0" hidden="1" customWidth="1"/>
    <col min="8" max="8" width="8.25390625" style="0" hidden="1" customWidth="1"/>
    <col min="9" max="9" width="7.75390625" style="0" hidden="1" customWidth="1"/>
    <col min="10" max="10" width="7.625" style="0" hidden="1" customWidth="1"/>
    <col min="11" max="11" width="8.375" style="0" hidden="1" customWidth="1"/>
    <col min="12" max="12" width="11.75390625" style="0" customWidth="1"/>
    <col min="13" max="13" width="6.375" style="0" hidden="1" customWidth="1"/>
    <col min="14" max="14" width="3.875" style="0" hidden="1" customWidth="1"/>
  </cols>
  <sheetData>
    <row r="1" spans="2:6" ht="12.75">
      <c r="B1" s="45"/>
      <c r="F1" t="s">
        <v>24</v>
      </c>
    </row>
    <row r="2" ht="12.75">
      <c r="F2" t="s">
        <v>25</v>
      </c>
    </row>
    <row r="3" spans="4:6" ht="12.75">
      <c r="D3" t="s">
        <v>20</v>
      </c>
      <c r="F3" t="s">
        <v>26</v>
      </c>
    </row>
    <row r="4" spans="6:12" ht="12.75">
      <c r="F4" t="s">
        <v>33</v>
      </c>
      <c r="K4" s="44"/>
      <c r="L4" s="44"/>
    </row>
    <row r="5" spans="11:12" ht="12.75">
      <c r="K5" s="44"/>
      <c r="L5" s="44"/>
    </row>
    <row r="6" spans="2:12" ht="12.75">
      <c r="B6" s="68" t="s">
        <v>27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25.5" customHeight="1">
      <c r="A7" s="69" t="s">
        <v>28</v>
      </c>
      <c r="B7" s="67" t="s">
        <v>29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2.75">
      <c r="A8" s="70"/>
      <c r="B8" s="31"/>
      <c r="C8" s="31"/>
      <c r="D8" s="31"/>
      <c r="E8" s="31"/>
      <c r="F8" s="32" t="s">
        <v>32</v>
      </c>
      <c r="G8" s="32"/>
      <c r="H8" s="32"/>
      <c r="I8" s="32"/>
      <c r="J8" s="32"/>
      <c r="K8" s="50"/>
      <c r="L8" s="51">
        <v>2019</v>
      </c>
    </row>
    <row r="9" spans="1:12" ht="12.75">
      <c r="A9" s="70"/>
      <c r="B9" s="31" t="s">
        <v>30</v>
      </c>
      <c r="C9" s="31"/>
      <c r="D9" s="31"/>
      <c r="E9" s="31"/>
      <c r="F9" s="32">
        <v>106667.8</v>
      </c>
      <c r="G9" s="32"/>
      <c r="H9" s="32"/>
      <c r="I9" s="32"/>
      <c r="J9" s="32"/>
      <c r="K9" s="50"/>
      <c r="L9" s="51">
        <v>16640</v>
      </c>
    </row>
    <row r="10" spans="1:12" ht="12.75">
      <c r="A10" s="70"/>
      <c r="B10" s="31" t="s">
        <v>31</v>
      </c>
      <c r="C10" s="31"/>
      <c r="D10" s="31"/>
      <c r="E10" s="31"/>
      <c r="F10" s="32">
        <v>98676.8</v>
      </c>
      <c r="G10" s="32"/>
      <c r="H10" s="32"/>
      <c r="I10" s="32"/>
      <c r="J10" s="32"/>
      <c r="K10" s="50"/>
      <c r="L10" s="51">
        <v>15600</v>
      </c>
    </row>
    <row r="11" spans="1:12" ht="12.75">
      <c r="A11" s="70"/>
      <c r="B11" s="52" t="s">
        <v>13</v>
      </c>
      <c r="C11" s="52"/>
      <c r="D11" s="52"/>
      <c r="E11" s="52"/>
      <c r="F11" s="53">
        <v>214485.3</v>
      </c>
      <c r="G11" s="53"/>
      <c r="H11" s="53"/>
      <c r="I11" s="53"/>
      <c r="J11" s="53"/>
      <c r="K11" s="54"/>
      <c r="L11" s="55">
        <v>29547</v>
      </c>
    </row>
    <row r="12" spans="1:12" ht="12.75">
      <c r="A12" s="71"/>
      <c r="B12" s="52" t="s">
        <v>31</v>
      </c>
      <c r="C12" s="52"/>
      <c r="D12" s="52"/>
      <c r="E12" s="52"/>
      <c r="F12" s="53">
        <v>206344.8</v>
      </c>
      <c r="G12" s="53"/>
      <c r="H12" s="53"/>
      <c r="I12" s="53"/>
      <c r="J12" s="53"/>
      <c r="K12" s="54"/>
      <c r="L12" s="55">
        <v>285074</v>
      </c>
    </row>
    <row r="13" spans="11:12" ht="12.75">
      <c r="K13" s="44"/>
      <c r="L13" s="49"/>
    </row>
    <row r="14" spans="1:13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12.75">
      <c r="A15" s="73" t="s">
        <v>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2.75" hidden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4" ht="12.75" customHeight="1">
      <c r="A17" s="75" t="s">
        <v>0</v>
      </c>
      <c r="B17" s="56" t="s">
        <v>5</v>
      </c>
      <c r="C17" s="56" t="s">
        <v>23</v>
      </c>
      <c r="D17" s="56" t="s">
        <v>14</v>
      </c>
      <c r="E17" s="66" t="s">
        <v>1</v>
      </c>
      <c r="F17" s="66" t="s">
        <v>2</v>
      </c>
      <c r="G17" s="40" t="s">
        <v>3</v>
      </c>
      <c r="H17" s="41"/>
      <c r="I17" s="41"/>
      <c r="J17" s="41"/>
      <c r="K17" s="41"/>
      <c r="L17" s="60">
        <v>2019</v>
      </c>
      <c r="M17" s="42"/>
      <c r="N17" s="31"/>
    </row>
    <row r="18" spans="1:14" ht="19.5" customHeight="1">
      <c r="A18" s="75"/>
      <c r="B18" s="56"/>
      <c r="C18" s="56"/>
      <c r="D18" s="56"/>
      <c r="E18" s="66"/>
      <c r="F18" s="66"/>
      <c r="G18" s="26">
        <v>2014</v>
      </c>
      <c r="H18" s="26">
        <v>2015</v>
      </c>
      <c r="I18" s="26">
        <v>2016</v>
      </c>
      <c r="J18" s="26">
        <v>2017</v>
      </c>
      <c r="K18" s="33">
        <v>2018</v>
      </c>
      <c r="L18" s="60"/>
      <c r="M18" s="43">
        <v>2020</v>
      </c>
      <c r="N18" s="32">
        <v>2021</v>
      </c>
    </row>
    <row r="19" spans="1:15" ht="78" customHeight="1">
      <c r="A19" s="46" t="s">
        <v>4</v>
      </c>
      <c r="B19" s="47" t="s">
        <v>8</v>
      </c>
      <c r="C19" s="30" t="s">
        <v>19</v>
      </c>
      <c r="D19" s="16" t="s">
        <v>16</v>
      </c>
      <c r="E19" s="25" t="s">
        <v>12</v>
      </c>
      <c r="F19" s="29">
        <f aca="true" t="shared" si="0" ref="F19:F24">G19+H19+I19+J19+K19+L19+M19+N19</f>
        <v>18129</v>
      </c>
      <c r="G19" s="29">
        <v>657</v>
      </c>
      <c r="H19" s="29">
        <f>1633+645</f>
        <v>2278</v>
      </c>
      <c r="I19" s="29">
        <f>558+429</f>
        <v>987</v>
      </c>
      <c r="J19" s="29">
        <f>443+50+412+344</f>
        <v>1249</v>
      </c>
      <c r="K19" s="29">
        <f>764+268+1333</f>
        <v>2365</v>
      </c>
      <c r="L19" s="48">
        <f>1138+320+1784+180</f>
        <v>3422</v>
      </c>
      <c r="M19" s="27">
        <f>1308+368+1784</f>
        <v>3460</v>
      </c>
      <c r="N19" s="26">
        <f>1504+423+1784</f>
        <v>3711</v>
      </c>
      <c r="O19" s="34"/>
    </row>
    <row r="20" spans="1:15" ht="65.25" customHeight="1" hidden="1">
      <c r="A20" s="46" t="s">
        <v>6</v>
      </c>
      <c r="B20" s="47" t="s">
        <v>9</v>
      </c>
      <c r="C20" s="30" t="s">
        <v>19</v>
      </c>
      <c r="D20" s="16" t="s">
        <v>15</v>
      </c>
      <c r="E20" s="25" t="s">
        <v>12</v>
      </c>
      <c r="F20" s="29">
        <f t="shared" si="0"/>
        <v>65206</v>
      </c>
      <c r="G20" s="29">
        <v>4121</v>
      </c>
      <c r="H20" s="29">
        <f>9633</f>
        <v>9633</v>
      </c>
      <c r="I20" s="29">
        <v>10085</v>
      </c>
      <c r="J20" s="29">
        <v>6576</v>
      </c>
      <c r="K20" s="29">
        <v>9648</v>
      </c>
      <c r="L20" s="48">
        <v>8381</v>
      </c>
      <c r="M20" s="27">
        <f>8381</f>
        <v>8381</v>
      </c>
      <c r="N20" s="26">
        <f>8381</f>
        <v>8381</v>
      </c>
      <c r="O20" s="34"/>
    </row>
    <row r="21" spans="1:15" ht="78" customHeight="1" hidden="1">
      <c r="A21" s="46">
        <v>3</v>
      </c>
      <c r="B21" s="47" t="s">
        <v>10</v>
      </c>
      <c r="C21" s="30" t="s">
        <v>19</v>
      </c>
      <c r="D21" s="16" t="s">
        <v>17</v>
      </c>
      <c r="E21" s="25" t="s">
        <v>12</v>
      </c>
      <c r="F21" s="29">
        <f t="shared" si="0"/>
        <v>111610.3</v>
      </c>
      <c r="G21" s="29">
        <v>17270</v>
      </c>
      <c r="H21" s="29">
        <f>1296+9501</f>
        <v>10797</v>
      </c>
      <c r="I21" s="29">
        <f>2482+10448</f>
        <v>12930</v>
      </c>
      <c r="J21" s="29">
        <f>9833+4907+1539</f>
        <v>16279</v>
      </c>
      <c r="K21" s="36">
        <f>11033.8+1435.5</f>
        <v>12469.3</v>
      </c>
      <c r="L21" s="48">
        <f>12711+1385</f>
        <v>14096</v>
      </c>
      <c r="M21" s="27">
        <f>13132+1385</f>
        <v>14517</v>
      </c>
      <c r="N21" s="26">
        <f>11867+1385</f>
        <v>13252</v>
      </c>
      <c r="O21" s="34"/>
    </row>
    <row r="22" spans="1:15" ht="38.25" customHeight="1">
      <c r="A22" s="46">
        <v>4</v>
      </c>
      <c r="B22" s="47" t="s">
        <v>11</v>
      </c>
      <c r="C22" s="30" t="s">
        <v>19</v>
      </c>
      <c r="D22" s="16" t="s">
        <v>18</v>
      </c>
      <c r="E22" s="25" t="s">
        <v>12</v>
      </c>
      <c r="F22" s="29">
        <f t="shared" si="0"/>
        <v>19540</v>
      </c>
      <c r="G22" s="29">
        <v>509</v>
      </c>
      <c r="H22" s="29">
        <f>1833+436</f>
        <v>2269</v>
      </c>
      <c r="I22" s="29">
        <f>864+1562</f>
        <v>2426</v>
      </c>
      <c r="J22" s="29">
        <f>382+450+400</f>
        <v>1232</v>
      </c>
      <c r="K22" s="29">
        <f>2059+536+1404</f>
        <v>3999</v>
      </c>
      <c r="L22" s="48">
        <f>1551+720+1357+20</f>
        <v>3648</v>
      </c>
      <c r="M22" s="27">
        <f>460+819+1357</f>
        <v>2636</v>
      </c>
      <c r="N22" s="26">
        <f>529+935+1357</f>
        <v>2821</v>
      </c>
      <c r="O22" s="34"/>
    </row>
    <row r="23" spans="1:15" ht="15" customHeight="1" hidden="1" thickBot="1">
      <c r="A23" s="35"/>
      <c r="B23" s="17"/>
      <c r="C23" s="18"/>
      <c r="D23" s="19"/>
      <c r="E23" s="20"/>
      <c r="F23" s="27">
        <f t="shared" si="0"/>
        <v>0</v>
      </c>
      <c r="G23" s="28"/>
      <c r="H23" s="28"/>
      <c r="I23" s="28"/>
      <c r="J23" s="28"/>
      <c r="K23" s="28"/>
      <c r="L23" s="28"/>
      <c r="M23" s="28"/>
      <c r="N23" s="26"/>
      <c r="O23" s="34"/>
    </row>
    <row r="24" spans="1:15" ht="30" customHeight="1">
      <c r="A24" s="63" t="s">
        <v>13</v>
      </c>
      <c r="B24" s="64"/>
      <c r="C24" s="64"/>
      <c r="D24" s="64"/>
      <c r="E24" s="65"/>
      <c r="F24" s="29">
        <f t="shared" si="0"/>
        <v>214485.3</v>
      </c>
      <c r="G24" s="29">
        <f aca="true" t="shared" si="1" ref="G24:N24">G19+G20+G21+G22</f>
        <v>22557</v>
      </c>
      <c r="H24" s="29">
        <f t="shared" si="1"/>
        <v>24977</v>
      </c>
      <c r="I24" s="29">
        <f t="shared" si="1"/>
        <v>26428</v>
      </c>
      <c r="J24" s="29">
        <f t="shared" si="1"/>
        <v>25336</v>
      </c>
      <c r="K24" s="36">
        <f t="shared" si="1"/>
        <v>28481.3</v>
      </c>
      <c r="L24" s="29">
        <f t="shared" si="1"/>
        <v>29547</v>
      </c>
      <c r="M24" s="29">
        <f t="shared" si="1"/>
        <v>28994</v>
      </c>
      <c r="N24" s="29">
        <f t="shared" si="1"/>
        <v>28165</v>
      </c>
      <c r="O24" s="34"/>
    </row>
    <row r="25" spans="1:15" ht="16.5" customHeight="1">
      <c r="A25" s="37"/>
      <c r="B25" s="61"/>
      <c r="C25" s="61"/>
      <c r="D25" s="61"/>
      <c r="E25" s="61"/>
      <c r="F25" s="62"/>
      <c r="G25" s="62"/>
      <c r="H25" s="62"/>
      <c r="I25" s="62"/>
      <c r="J25" s="62"/>
      <c r="K25" s="62"/>
      <c r="L25" s="62"/>
      <c r="M25" s="62"/>
      <c r="N25" s="34"/>
      <c r="O25" s="34"/>
    </row>
    <row r="26" spans="1:13" ht="33.75" customHeight="1">
      <c r="A26" s="72"/>
      <c r="B26" s="58"/>
      <c r="C26" s="57"/>
      <c r="D26" s="59" t="s">
        <v>21</v>
      </c>
      <c r="E26" s="59"/>
      <c r="F26" s="38"/>
      <c r="G26" s="38"/>
      <c r="H26" s="38"/>
      <c r="I26" s="38" t="s">
        <v>22</v>
      </c>
      <c r="J26" s="39"/>
      <c r="K26" s="21"/>
      <c r="L26" s="21"/>
      <c r="M26" s="21"/>
    </row>
    <row r="27" spans="1:13" ht="36" customHeight="1">
      <c r="A27" s="72"/>
      <c r="B27" s="58"/>
      <c r="C27" s="57"/>
      <c r="D27" s="8"/>
      <c r="E27" s="22"/>
      <c r="F27" s="21"/>
      <c r="G27" s="21"/>
      <c r="H27" s="21"/>
      <c r="I27" s="21"/>
      <c r="J27" s="21"/>
      <c r="K27" s="21"/>
      <c r="L27" s="21"/>
      <c r="M27" s="21"/>
    </row>
    <row r="28" spans="1:13" ht="12.75" hidden="1">
      <c r="A28" s="72"/>
      <c r="B28" s="58"/>
      <c r="C28" s="23"/>
      <c r="D28" s="24"/>
      <c r="E28" s="24"/>
      <c r="F28" s="21"/>
      <c r="G28" s="21"/>
      <c r="H28" s="21"/>
      <c r="I28" s="21"/>
      <c r="J28" s="21"/>
      <c r="K28" s="21"/>
      <c r="L28" s="21"/>
      <c r="M28" s="21"/>
    </row>
    <row r="29" spans="1:13" ht="12.75">
      <c r="A29" s="2"/>
      <c r="B29" s="7"/>
      <c r="C29" s="9"/>
      <c r="D29" s="5"/>
      <c r="E29" s="10"/>
      <c r="F29" s="6"/>
      <c r="G29" s="6"/>
      <c r="H29" s="6"/>
      <c r="I29" s="6"/>
      <c r="J29" s="6"/>
      <c r="K29" s="6"/>
      <c r="L29" s="6"/>
      <c r="M29" s="6"/>
    </row>
    <row r="30" spans="1:13" ht="45" customHeight="1">
      <c r="A30" s="72"/>
      <c r="B30" s="3"/>
      <c r="C30" s="4"/>
      <c r="D30" s="3"/>
      <c r="E30" s="10"/>
      <c r="F30" s="6"/>
      <c r="G30" s="6"/>
      <c r="H30" s="6"/>
      <c r="I30" s="6"/>
      <c r="J30" s="6"/>
      <c r="K30" s="6"/>
      <c r="L30" s="6"/>
      <c r="M30" s="6"/>
    </row>
    <row r="31" spans="1:13" ht="97.5" customHeight="1">
      <c r="A31" s="72"/>
      <c r="B31" s="3"/>
      <c r="C31" s="4"/>
      <c r="D31" s="3"/>
      <c r="E31" s="10"/>
      <c r="F31" s="6"/>
      <c r="G31" s="6"/>
      <c r="H31" s="6"/>
      <c r="I31" s="6"/>
      <c r="J31" s="6"/>
      <c r="K31" s="6"/>
      <c r="L31" s="6"/>
      <c r="M31" s="6"/>
    </row>
    <row r="32" spans="1:13" ht="39" customHeight="1">
      <c r="A32" s="72"/>
      <c r="B32" s="1"/>
      <c r="C32" s="1"/>
      <c r="D32" s="1"/>
      <c r="E32" s="11"/>
      <c r="F32" s="6"/>
      <c r="G32" s="6"/>
      <c r="H32" s="6"/>
      <c r="I32" s="6"/>
      <c r="J32" s="6"/>
      <c r="K32" s="6"/>
      <c r="L32" s="6"/>
      <c r="M32" s="6"/>
    </row>
    <row r="33" spans="1:13" ht="51" customHeight="1">
      <c r="A33" s="72"/>
      <c r="B33" s="1"/>
      <c r="C33" s="1"/>
      <c r="D33" s="1"/>
      <c r="E33" s="12"/>
      <c r="F33" s="6"/>
      <c r="G33" s="6"/>
      <c r="H33" s="6"/>
      <c r="I33" s="6"/>
      <c r="J33" s="6"/>
      <c r="K33" s="6"/>
      <c r="L33" s="6"/>
      <c r="M33" s="6"/>
    </row>
    <row r="34" spans="1:13" ht="12.75" customHeight="1">
      <c r="A34" s="72"/>
      <c r="B34" s="1"/>
      <c r="C34" s="1"/>
      <c r="D34" s="1"/>
      <c r="E34" s="12"/>
      <c r="F34" s="6"/>
      <c r="G34" s="6"/>
      <c r="H34" s="6"/>
      <c r="I34" s="6"/>
      <c r="J34" s="6"/>
      <c r="K34" s="6"/>
      <c r="L34" s="6"/>
      <c r="M34" s="6"/>
    </row>
    <row r="35" spans="1:13" ht="12.75" customHeight="1">
      <c r="A35" s="72"/>
      <c r="B35" s="1"/>
      <c r="C35" s="1"/>
      <c r="D35" s="1"/>
      <c r="E35" s="13"/>
      <c r="F35" s="14"/>
      <c r="G35" s="14"/>
      <c r="H35" s="14"/>
      <c r="I35" s="14"/>
      <c r="J35" s="14"/>
      <c r="K35" s="14"/>
      <c r="L35" s="14"/>
      <c r="M35" s="14"/>
    </row>
    <row r="36" spans="1:13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</sheetData>
  <sheetProtection/>
  <mergeCells count="21">
    <mergeCell ref="A17:A18"/>
    <mergeCell ref="C17:C18"/>
    <mergeCell ref="B7:L7"/>
    <mergeCell ref="B6:L6"/>
    <mergeCell ref="A7:A12"/>
    <mergeCell ref="A32:A35"/>
    <mergeCell ref="A14:M14"/>
    <mergeCell ref="A15:M15"/>
    <mergeCell ref="A16:M16"/>
    <mergeCell ref="A30:A31"/>
    <mergeCell ref="A26:A28"/>
    <mergeCell ref="D17:D18"/>
    <mergeCell ref="C26:C27"/>
    <mergeCell ref="B26:B28"/>
    <mergeCell ref="D26:E26"/>
    <mergeCell ref="L17:L18"/>
    <mergeCell ref="B25:M25"/>
    <mergeCell ref="A24:E24"/>
    <mergeCell ref="E17:E18"/>
    <mergeCell ref="F17:F18"/>
    <mergeCell ref="B17:B18"/>
  </mergeCells>
  <printOptions/>
  <pageMargins left="0.1968503937007874" right="0.1968503937007874" top="0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2018-10-11T07:08:47Z</cp:lastPrinted>
  <dcterms:created xsi:type="dcterms:W3CDTF">2016-02-19T12:20:46Z</dcterms:created>
  <dcterms:modified xsi:type="dcterms:W3CDTF">2019-06-07T11:51:37Z</dcterms:modified>
  <cp:category/>
  <cp:version/>
  <cp:contentType/>
  <cp:contentStatus/>
</cp:coreProperties>
</file>