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<sst xmlns="http://schemas.openxmlformats.org/spreadsheetml/2006/main" count="415" uniqueCount="203">
  <si>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</si>
  <si>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</si>
  <si>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</si>
  <si>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</si>
  <si>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</si>
  <si>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</si>
  <si>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</si>
  <si>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</si>
  <si>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</si>
  <si>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</si>
  <si>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</si>
  <si>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</si>
  <si>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</si>
  <si>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</si>
  <si>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</si>
  <si>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</si>
  <si>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</si>
  <si>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</si>
  <si>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</si>
  <si>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</si>
  <si>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</si>
  <si>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</si>
  <si>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</si>
  <si>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</si>
  <si>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</si>
  <si>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</si>
  <si>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</si>
  <si>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</si>
  <si>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</si>
  <si>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</si>
  <si>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</si>
  <si>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</si>
  <si>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</si>
  <si>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</si>
  <si>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</si>
  <si>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</si>
  <si>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</si>
  <si>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</si>
  <si>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</si>
  <si>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</si>
  <si>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</si>
  <si>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</si>
  <si>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</si>
  <si>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</si>
  <si>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</si>
  <si>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</si>
  <si>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</si>
  <si>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</si>
  <si>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</si>
  <si>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</si>
  <si>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</si>
  <si>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</si>
  <si>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</si>
  <si>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</si>
  <si>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</si>
  <si>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</si>
  <si>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</si>
  <si>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</si>
  <si>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</si>
  <si>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</si>
  <si>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</si>
  <si>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</si>
  <si>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</si>
  <si>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</si>
  <si>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r>
      <t xml:space="preserve">Капитальный ремонт котельной по ул.Подольских курсантов </t>
    </r>
    <r>
      <rPr>
        <sz val="8"/>
        <rFont val="Times New Roman"/>
        <family val="1"/>
      </rPr>
      <t>(2016г)</t>
    </r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</si>
  <si>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</si>
  <si>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</si>
  <si>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</si>
  <si>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</si>
  <si>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</si>
  <si>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</si>
  <si>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</si>
  <si>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</si>
  <si>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</si>
  <si>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</si>
  <si>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</si>
  <si>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</si>
  <si>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</si>
  <si>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</si>
  <si>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</si>
  <si>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</si>
  <si>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</si>
  <si>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</si>
  <si>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</si>
  <si>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</si>
  <si>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</si>
  <si>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</si>
  <si>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</si>
  <si>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</si>
  <si>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</si>
  <si>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</si>
  <si>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</si>
  <si>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</si>
  <si>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</si>
  <si>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</si>
  <si>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</si>
  <si>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</si>
  <si>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</si>
  <si>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</si>
  <si>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</si>
  <si>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</si>
  <si>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</si>
  <si>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</si>
  <si>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</si>
  <si>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</si>
  <si>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</si>
  <si>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</si>
  <si>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</si>
  <si>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</si>
  <si>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</si>
  <si>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</si>
  <si>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</si>
  <si>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</si>
  <si>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</si>
  <si>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</si>
  <si>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</si>
  <si>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</si>
  <si>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</si>
  <si>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</si>
  <si>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</si>
  <si>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</si>
  <si>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</si>
  <si>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</si>
  <si>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</si>
  <si>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</si>
  <si>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</si>
  <si>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</si>
  <si>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</si>
  <si>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</si>
  <si>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</si>
  <si>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</si>
  <si>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</si>
  <si>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</si>
  <si>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</si>
  <si>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</si>
  <si>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</si>
  <si>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</si>
  <si>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</si>
  <si>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</si>
  <si>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</si>
  <si>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</si>
  <si>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</si>
  <si>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</si>
  <si>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</si>
  <si>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</si>
  <si>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</si>
  <si>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</si>
  <si>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</si>
  <si>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</si>
  <si>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</si>
  <si>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</si>
  <si>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</si>
  <si>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</si>
  <si>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</si>
  <si>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</si>
  <si>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</si>
  <si>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</si>
  <si>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</si>
  <si>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</si>
  <si>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 постановлению администрации</t>
  </si>
  <si>
    <t>2.45</t>
  </si>
  <si>
    <t>2.46</t>
  </si>
  <si>
    <t>районный бюджет</t>
  </si>
  <si>
    <t>ГОРОДСКОЕ ПОСЕЛЕНИЕ "ГОРОД МАЛОЯРОСЛАВЕЦ" на 2014-2021 годы</t>
  </si>
  <si>
    <t>Замена двух котлов в котельной по ул.Заводская  (водргрейные котлы)</t>
  </si>
  <si>
    <t xml:space="preserve">Капитальный ремонт теплосети от ТК17 ул.Садовая д.40 до ул.Заводская д.15 </t>
  </si>
  <si>
    <t>2.47</t>
  </si>
  <si>
    <t>2.48</t>
  </si>
  <si>
    <t>2.49</t>
  </si>
  <si>
    <t xml:space="preserve">Капитальный ремонт участка теплосети от котельной ул. П.Курсантов до ТК1 </t>
  </si>
  <si>
    <t>2.50</t>
  </si>
  <si>
    <t>2.51</t>
  </si>
  <si>
    <t>Капитальный ремонт участка тепловой сети от ТК 5 до ТК 6 и до ул.Радищева, д.18,    корп 1,2</t>
  </si>
  <si>
    <t>2.52</t>
  </si>
  <si>
    <t>Капитальный ремонт участка теплосети от котельной до ул.Станционная, д. 6,8,9,10,11  и   и ул.Станционный проезд, д.7,8,15,17,19,19а</t>
  </si>
  <si>
    <t>2.53</t>
  </si>
  <si>
    <t>Капитальный ремонт участка тепловой сети от ТК 3 ул.Московская, д.57 до ТК 6 ул.53 Саратовской дивизии, д.4</t>
  </si>
  <si>
    <t>Капитальный ремонт участка теплосети к дому ул.Строительная, д.11</t>
  </si>
  <si>
    <t>2.54</t>
  </si>
  <si>
    <t>2.55</t>
  </si>
  <si>
    <t>Капитальный ремонт ТК 6 ул.Г.Соколова (ЦТП)</t>
  </si>
  <si>
    <t>2.56</t>
  </si>
  <si>
    <t>Капитальный ремонт ЦТП ул.Г.Соколова, д.40</t>
  </si>
  <si>
    <t>2.57</t>
  </si>
  <si>
    <t>Капитальный ремонт ЦТП по ул.К.Маркса</t>
  </si>
  <si>
    <t>2.58</t>
  </si>
  <si>
    <t>Закупка оборудования взамен выработавшего свой ресурс по котельной №10 Маклино Котел водонагрейный Турботерм Гарант 5000 2шт</t>
  </si>
  <si>
    <t>1.19</t>
  </si>
  <si>
    <t>остаток</t>
  </si>
  <si>
    <t>Капитальный ремонт участка тепловой сети от ТК1 до ТК16 по ул.Стадионная, д.2</t>
  </si>
  <si>
    <t>Капитальный ремонт участка тепло сети от ТК 3 до ТК 4 и ТК 4а  по ул.Радищева</t>
  </si>
  <si>
    <t>Замена трансформатора  на новый трансформатор ТМГ 160/10 на КТП71 "Скважины.Площадка 1"</t>
  </si>
  <si>
    <t>1.20</t>
  </si>
  <si>
    <t>1,21</t>
  </si>
  <si>
    <t>Замена трансформатора  на новый трансформатор ТМГ 160/10 на КТП73 "Скважины.Площадка 3"</t>
  </si>
  <si>
    <t>Замена трансформатора  на новый трансформатор ТМГ 160/10 на КТП74 "Скважины.Площадка 4"</t>
  </si>
  <si>
    <t>2.59</t>
  </si>
  <si>
    <t>Корректировка схемы теплоснабжения для актуализации 2020 год</t>
  </si>
  <si>
    <t>Модернизация  участка тепловой сети от котельной ФОК до существующей теплотрассы по ул.Гр.Соколова</t>
  </si>
  <si>
    <t>2.60</t>
  </si>
  <si>
    <t>Капитальный ремонт участка тепловой сети от ТК 4-ТК 12-ТК 13 до ТК 14 по ул.Заводская, д.3,5, ул.Г.Соколова, д4, ул.Новотеатральная д.3</t>
  </si>
  <si>
    <t>Установка котлов водогрейных Турботерм \Гарант 5000 2шт</t>
  </si>
  <si>
    <t>от   02.07.2019г.                    №696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</si>
</sst>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wrapText="1"/>
    </xf>
    <xf numFmtId="1" fontId="8" fillId="0" borderId="0" xfId="0" applyNumberFormat="1" applyFont="1" applyFill="1" applyAlignment="1">
      <alignment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16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" fontId="10" fillId="0" borderId="18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8"/>
  <sheetViews>
    <sheetView tabSelected="1" zoomScale="75" zoomScaleNormal="75" zoomScalePageLayoutView="0" workbookViewId="0" topLeftCell="A1">
      <selection activeCell="O52" sqref="O52"/>
    </sheetView>
  </sheetViews>
  <sheetFormatPr defaultColWidth="9.00390625" defaultRowHeight="12.75"/>
  <cols>
    <col min="1" max="1" width="5.25390625" style="0" customWidth="1"/>
    <col min="2" max="2" width="79.875" style="0" customWidth="1"/>
    <col min="3" max="3" width="18.625" style="0" hidden="1" customWidth="1"/>
    <col min="4" max="4" width="12.00390625" style="0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10.375" style="0" hidden="1" customWidth="1"/>
    <col min="10" max="10" width="10.875" style="0" customWidth="1"/>
    <col min="11" max="12" width="11.00390625" style="0" hidden="1" customWidth="1"/>
    <col min="13" max="13" width="11.625" style="0" customWidth="1"/>
    <col min="14" max="16" width="9.25390625" style="0" bestFit="1" customWidth="1"/>
    <col min="18" max="19" width="15.625" style="0" customWidth="1"/>
    <col min="20" max="20" width="15.25390625" style="0" customWidth="1"/>
    <col min="22" max="22" width="14.375" style="0" bestFit="1" customWidth="1"/>
    <col min="23" max="24" width="10.375" style="0" bestFit="1" customWidth="1"/>
  </cols>
  <sheetData>
    <row r="1" spans="9:13" ht="12.75">
      <c r="I1" s="92" t="s">
        <v>34</v>
      </c>
      <c r="J1" s="92"/>
      <c r="K1" s="92"/>
      <c r="L1" s="92"/>
      <c r="M1" s="92"/>
    </row>
    <row r="2" spans="4:13" ht="12.75">
      <c r="D2" s="92" t="s">
        <v>159</v>
      </c>
      <c r="E2" s="92"/>
      <c r="F2" s="92"/>
      <c r="G2" s="92"/>
      <c r="H2" s="92"/>
      <c r="I2" s="92"/>
      <c r="J2" s="92"/>
      <c r="K2" s="92"/>
      <c r="L2" s="92"/>
      <c r="M2" s="92"/>
    </row>
    <row r="3" spans="4:13" ht="12.75">
      <c r="D3" s="92" t="s">
        <v>31</v>
      </c>
      <c r="E3" s="92"/>
      <c r="F3" s="92"/>
      <c r="G3" s="92"/>
      <c r="H3" s="92"/>
      <c r="I3" s="92"/>
      <c r="J3" s="92"/>
      <c r="K3" s="92"/>
      <c r="L3" s="92"/>
      <c r="M3" s="92"/>
    </row>
    <row r="4" spans="4:13" ht="12.75">
      <c r="D4" s="92" t="s">
        <v>202</v>
      </c>
      <c r="E4" s="92"/>
      <c r="F4" s="92"/>
      <c r="G4" s="92"/>
      <c r="H4" s="92"/>
      <c r="I4" s="92"/>
      <c r="J4" s="92"/>
      <c r="K4" s="92"/>
      <c r="L4" s="92"/>
      <c r="M4" s="92"/>
    </row>
    <row r="5" ht="12.75" hidden="1"/>
    <row r="6" spans="2:13" ht="17.25" customHeight="1">
      <c r="B6" s="91" t="s">
        <v>21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ht="12.75">
      <c r="B7" s="89" t="s">
        <v>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12.75">
      <c r="B8" s="89" t="s">
        <v>43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2:13" ht="12.75">
      <c r="B9" s="89" t="s">
        <v>163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4:10" ht="12.75" hidden="1">
      <c r="D10" s="1"/>
      <c r="E10" s="1"/>
      <c r="F10" s="1"/>
      <c r="G10" s="1"/>
      <c r="H10" s="1"/>
      <c r="I10" s="1"/>
      <c r="J10" s="1"/>
    </row>
    <row r="11" ht="12.75" hidden="1"/>
    <row r="12" spans="4:8" ht="15.75" hidden="1">
      <c r="D12" s="3"/>
      <c r="E12" s="3"/>
      <c r="F12" s="3"/>
      <c r="G12" s="3"/>
      <c r="H12" t="s">
        <v>35</v>
      </c>
    </row>
    <row r="13" ht="12.75" hidden="1"/>
    <row r="14" spans="1:13" ht="29.25" customHeight="1" hidden="1">
      <c r="A14" s="2">
        <v>1</v>
      </c>
      <c r="B14" s="14" t="s">
        <v>2</v>
      </c>
      <c r="C14" s="14"/>
      <c r="D14" s="12" t="s">
        <v>38</v>
      </c>
      <c r="E14" s="34"/>
      <c r="F14" s="34"/>
      <c r="G14" s="34"/>
      <c r="H14" s="34"/>
      <c r="I14" s="34"/>
      <c r="J14" s="34"/>
      <c r="K14" s="34"/>
      <c r="L14" s="34"/>
      <c r="M14" s="34">
        <f>E14+F14+G14+H14+I14+J14+K14</f>
        <v>0</v>
      </c>
    </row>
    <row r="15" spans="1:13" ht="29.25" customHeight="1" hidden="1">
      <c r="A15" s="2">
        <v>2</v>
      </c>
      <c r="B15" s="14" t="s">
        <v>3</v>
      </c>
      <c r="C15" s="14"/>
      <c r="D15" s="12" t="s">
        <v>38</v>
      </c>
      <c r="E15" s="34"/>
      <c r="F15" s="34"/>
      <c r="G15" s="34"/>
      <c r="H15" s="34"/>
      <c r="I15" s="34"/>
      <c r="J15" s="34"/>
      <c r="K15" s="34"/>
      <c r="L15" s="34"/>
      <c r="M15" s="34">
        <f aca="true" t="shared" si="0" ref="M15:M45">E15+F15+G15+H15+I15+J15+K15</f>
        <v>0</v>
      </c>
    </row>
    <row r="16" spans="1:13" ht="45" customHeight="1" hidden="1">
      <c r="A16" s="2">
        <v>3</v>
      </c>
      <c r="B16" s="14" t="s">
        <v>4</v>
      </c>
      <c r="C16" s="14"/>
      <c r="D16" s="12" t="s">
        <v>38</v>
      </c>
      <c r="E16" s="34"/>
      <c r="F16" s="34"/>
      <c r="G16" s="34"/>
      <c r="H16" s="34"/>
      <c r="I16" s="34"/>
      <c r="J16" s="34"/>
      <c r="K16" s="34"/>
      <c r="L16" s="34"/>
      <c r="M16" s="34">
        <f t="shared" si="0"/>
        <v>0</v>
      </c>
    </row>
    <row r="17" spans="1:13" ht="42" customHeight="1" hidden="1">
      <c r="A17" s="2">
        <v>4</v>
      </c>
      <c r="B17" s="14" t="s">
        <v>5</v>
      </c>
      <c r="C17" s="14"/>
      <c r="D17" s="12" t="s">
        <v>38</v>
      </c>
      <c r="E17" s="34"/>
      <c r="F17" s="34"/>
      <c r="G17" s="34"/>
      <c r="H17" s="34"/>
      <c r="I17" s="34"/>
      <c r="J17" s="34"/>
      <c r="K17" s="34"/>
      <c r="L17" s="34"/>
      <c r="M17" s="34">
        <f t="shared" si="0"/>
        <v>0</v>
      </c>
    </row>
    <row r="18" spans="1:13" ht="24.75" customHeight="1" hidden="1">
      <c r="A18" s="2">
        <v>5</v>
      </c>
      <c r="B18" s="32" t="s">
        <v>6</v>
      </c>
      <c r="C18" s="32"/>
      <c r="D18" s="12" t="s">
        <v>38</v>
      </c>
      <c r="E18" s="34"/>
      <c r="F18" s="34"/>
      <c r="G18" s="34"/>
      <c r="H18" s="34"/>
      <c r="I18" s="34"/>
      <c r="J18" s="34"/>
      <c r="K18" s="34"/>
      <c r="L18" s="34"/>
      <c r="M18" s="34">
        <f t="shared" si="0"/>
        <v>0</v>
      </c>
    </row>
    <row r="19" spans="1:13" ht="30.75" customHeight="1" hidden="1">
      <c r="A19" s="2">
        <v>6</v>
      </c>
      <c r="B19" s="14" t="s">
        <v>7</v>
      </c>
      <c r="C19" s="14"/>
      <c r="D19" s="12" t="s">
        <v>38</v>
      </c>
      <c r="E19" s="34"/>
      <c r="F19" s="34"/>
      <c r="G19" s="34"/>
      <c r="H19" s="34"/>
      <c r="I19" s="34"/>
      <c r="J19" s="34"/>
      <c r="K19" s="34">
        <v>2500</v>
      </c>
      <c r="L19" s="34"/>
      <c r="M19" s="34">
        <f t="shared" si="0"/>
        <v>2500</v>
      </c>
    </row>
    <row r="20" spans="1:13" ht="25.5" customHeight="1" hidden="1">
      <c r="A20" s="2">
        <v>7</v>
      </c>
      <c r="B20" s="32" t="s">
        <v>8</v>
      </c>
      <c r="C20" s="32"/>
      <c r="D20" s="12" t="s">
        <v>38</v>
      </c>
      <c r="E20" s="34"/>
      <c r="F20" s="34"/>
      <c r="G20" s="34"/>
      <c r="H20" s="34"/>
      <c r="I20" s="34"/>
      <c r="J20" s="34"/>
      <c r="K20" s="34">
        <v>1000</v>
      </c>
      <c r="L20" s="34"/>
      <c r="M20" s="34">
        <f t="shared" si="0"/>
        <v>1000</v>
      </c>
    </row>
    <row r="21" spans="1:13" ht="48" customHeight="1" hidden="1">
      <c r="A21" s="2" t="s">
        <v>112</v>
      </c>
      <c r="B21" s="31" t="s">
        <v>113</v>
      </c>
      <c r="C21" s="31" t="s">
        <v>115</v>
      </c>
      <c r="D21" s="12" t="s">
        <v>114</v>
      </c>
      <c r="E21" s="34">
        <v>2014</v>
      </c>
      <c r="F21" s="34">
        <v>2015</v>
      </c>
      <c r="G21" s="34">
        <v>2016</v>
      </c>
      <c r="H21" s="34">
        <v>2017</v>
      </c>
      <c r="I21" s="34">
        <v>2018</v>
      </c>
      <c r="J21" s="34">
        <v>2019</v>
      </c>
      <c r="K21" s="34">
        <v>2020</v>
      </c>
      <c r="L21" s="34">
        <v>2021</v>
      </c>
      <c r="M21" s="34" t="s">
        <v>1</v>
      </c>
    </row>
    <row r="22" spans="1:13" ht="29.25" customHeight="1" hidden="1">
      <c r="A22" s="93" t="s">
        <v>117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1:13" ht="25.5" customHeight="1" hidden="1">
      <c r="A23" s="2" t="s">
        <v>116</v>
      </c>
      <c r="B23" s="32" t="s">
        <v>2</v>
      </c>
      <c r="C23" s="96" t="s">
        <v>118</v>
      </c>
      <c r="D23" s="12" t="s">
        <v>38</v>
      </c>
      <c r="E23" s="34"/>
      <c r="F23" s="34"/>
      <c r="G23" s="34"/>
      <c r="H23" s="34"/>
      <c r="I23" s="34"/>
      <c r="J23" s="76"/>
      <c r="K23" s="34"/>
      <c r="L23" s="34"/>
      <c r="M23" s="34"/>
    </row>
    <row r="24" spans="1:13" ht="38.25" customHeight="1" hidden="1">
      <c r="A24" s="2" t="s">
        <v>119</v>
      </c>
      <c r="B24" s="32" t="s">
        <v>3</v>
      </c>
      <c r="C24" s="97"/>
      <c r="D24" s="12" t="s">
        <v>38</v>
      </c>
      <c r="E24" s="34"/>
      <c r="F24" s="34"/>
      <c r="G24" s="34"/>
      <c r="H24" s="34"/>
      <c r="I24" s="34"/>
      <c r="J24" s="76"/>
      <c r="K24" s="34"/>
      <c r="L24" s="34"/>
      <c r="M24" s="34"/>
    </row>
    <row r="25" spans="1:13" ht="35.25" customHeight="1" hidden="1">
      <c r="A25" s="41" t="s">
        <v>120</v>
      </c>
      <c r="B25" s="32" t="s">
        <v>4</v>
      </c>
      <c r="C25" s="97"/>
      <c r="D25" s="12" t="s">
        <v>38</v>
      </c>
      <c r="E25" s="34"/>
      <c r="F25" s="34"/>
      <c r="G25" s="34"/>
      <c r="H25" s="34"/>
      <c r="I25" s="34"/>
      <c r="J25" s="76"/>
      <c r="K25" s="34"/>
      <c r="L25" s="34"/>
      <c r="M25" s="34"/>
    </row>
    <row r="26" spans="1:13" ht="37.5" customHeight="1" hidden="1">
      <c r="A26" s="2" t="s">
        <v>121</v>
      </c>
      <c r="B26" s="32" t="s">
        <v>5</v>
      </c>
      <c r="C26" s="97"/>
      <c r="D26" s="12" t="s">
        <v>38</v>
      </c>
      <c r="E26" s="34"/>
      <c r="F26" s="34"/>
      <c r="G26" s="34"/>
      <c r="H26" s="34"/>
      <c r="I26" s="34"/>
      <c r="J26" s="76"/>
      <c r="K26" s="34"/>
      <c r="L26" s="34"/>
      <c r="M26" s="34"/>
    </row>
    <row r="27" spans="1:13" ht="25.5" customHeight="1" hidden="1">
      <c r="A27" s="2" t="s">
        <v>122</v>
      </c>
      <c r="B27" s="32" t="s">
        <v>6</v>
      </c>
      <c r="C27" s="97"/>
      <c r="D27" s="12" t="s">
        <v>38</v>
      </c>
      <c r="E27" s="34"/>
      <c r="F27" s="34"/>
      <c r="G27" s="34"/>
      <c r="H27" s="34"/>
      <c r="I27" s="34"/>
      <c r="J27" s="76"/>
      <c r="K27" s="34"/>
      <c r="L27" s="34"/>
      <c r="M27" s="34"/>
    </row>
    <row r="28" spans="1:13" ht="27.75" customHeight="1" hidden="1">
      <c r="A28" s="41" t="s">
        <v>104</v>
      </c>
      <c r="B28" s="32" t="s">
        <v>7</v>
      </c>
      <c r="C28" s="97"/>
      <c r="D28" s="12" t="s">
        <v>38</v>
      </c>
      <c r="E28" s="34"/>
      <c r="F28" s="34"/>
      <c r="G28" s="34"/>
      <c r="H28" s="34"/>
      <c r="I28" s="34"/>
      <c r="J28" s="76"/>
      <c r="K28" s="34"/>
      <c r="L28" s="34"/>
      <c r="M28" s="34"/>
    </row>
    <row r="29" spans="1:13" ht="25.5" customHeight="1" hidden="1">
      <c r="A29" s="41" t="s">
        <v>105</v>
      </c>
      <c r="B29" s="32" t="s">
        <v>8</v>
      </c>
      <c r="C29" s="97"/>
      <c r="D29" s="12" t="s">
        <v>38</v>
      </c>
      <c r="E29" s="34"/>
      <c r="F29" s="34"/>
      <c r="G29" s="34"/>
      <c r="H29" s="34"/>
      <c r="I29" s="34"/>
      <c r="J29" s="76"/>
      <c r="K29" s="34"/>
      <c r="L29" s="34"/>
      <c r="M29" s="34"/>
    </row>
    <row r="30" spans="1:13" ht="30" customHeight="1" hidden="1">
      <c r="A30" s="41" t="s">
        <v>65</v>
      </c>
      <c r="B30" s="32" t="s">
        <v>47</v>
      </c>
      <c r="C30" s="97"/>
      <c r="D30" s="12" t="s">
        <v>38</v>
      </c>
      <c r="E30" s="34"/>
      <c r="F30" s="34"/>
      <c r="G30" s="34">
        <v>462</v>
      </c>
      <c r="H30" s="34"/>
      <c r="I30" s="34"/>
      <c r="J30" s="76"/>
      <c r="K30" s="34"/>
      <c r="L30" s="34"/>
      <c r="M30" s="34">
        <f t="shared" si="0"/>
        <v>462</v>
      </c>
    </row>
    <row r="31" spans="1:13" ht="30" hidden="1">
      <c r="A31" s="41" t="s">
        <v>66</v>
      </c>
      <c r="B31" s="32" t="s">
        <v>46</v>
      </c>
      <c r="C31" s="97"/>
      <c r="D31" s="12" t="s">
        <v>38</v>
      </c>
      <c r="E31" s="35"/>
      <c r="F31" s="35"/>
      <c r="G31" s="35">
        <v>401</v>
      </c>
      <c r="H31" s="35"/>
      <c r="I31" s="35"/>
      <c r="J31" s="77"/>
      <c r="K31" s="35"/>
      <c r="L31" s="35"/>
      <c r="M31" s="35">
        <f t="shared" si="0"/>
        <v>401</v>
      </c>
    </row>
    <row r="32" spans="1:123" ht="25.5" customHeight="1" hidden="1">
      <c r="A32" s="41"/>
      <c r="B32" s="30" t="s">
        <v>33</v>
      </c>
      <c r="C32" s="97"/>
      <c r="D32" s="19" t="s">
        <v>38</v>
      </c>
      <c r="E32" s="36" t="s">
        <v>48</v>
      </c>
      <c r="F32" s="36"/>
      <c r="G32" s="36"/>
      <c r="H32" s="36"/>
      <c r="I32" s="36"/>
      <c r="J32" s="78"/>
      <c r="K32" s="36"/>
      <c r="L32" s="36"/>
      <c r="M32" s="3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6"/>
    </row>
    <row r="33" spans="1:123" ht="25.5" hidden="1">
      <c r="A33" s="41" t="s">
        <v>67</v>
      </c>
      <c r="B33" s="32" t="s">
        <v>132</v>
      </c>
      <c r="C33" s="97"/>
      <c r="D33" s="12" t="s">
        <v>38</v>
      </c>
      <c r="E33" s="34"/>
      <c r="F33" s="34"/>
      <c r="G33" s="34">
        <v>70</v>
      </c>
      <c r="H33" s="34"/>
      <c r="I33" s="34"/>
      <c r="J33" s="76"/>
      <c r="K33" s="34"/>
      <c r="L33" s="34"/>
      <c r="M33" s="34">
        <v>70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</row>
    <row r="34" spans="1:13" ht="30" hidden="1">
      <c r="A34" s="41" t="s">
        <v>68</v>
      </c>
      <c r="B34" s="25" t="s">
        <v>45</v>
      </c>
      <c r="C34" s="97"/>
      <c r="D34" s="20" t="s">
        <v>38</v>
      </c>
      <c r="E34" s="37"/>
      <c r="F34" s="37"/>
      <c r="G34" s="37">
        <v>290</v>
      </c>
      <c r="H34" s="37"/>
      <c r="I34" s="37"/>
      <c r="J34" s="79"/>
      <c r="K34" s="37"/>
      <c r="L34" s="37"/>
      <c r="M34" s="37">
        <f t="shared" si="0"/>
        <v>290</v>
      </c>
    </row>
    <row r="35" spans="1:13" ht="45" customHeight="1" hidden="1">
      <c r="A35" s="42" t="s">
        <v>69</v>
      </c>
      <c r="B35" s="25" t="s">
        <v>55</v>
      </c>
      <c r="C35" s="97"/>
      <c r="D35" s="20" t="s">
        <v>38</v>
      </c>
      <c r="E35" s="37"/>
      <c r="F35" s="37"/>
      <c r="G35" s="37"/>
      <c r="H35" s="37"/>
      <c r="I35" s="37"/>
      <c r="J35" s="79"/>
      <c r="K35" s="37"/>
      <c r="L35" s="37"/>
      <c r="M35" s="37">
        <f t="shared" si="0"/>
        <v>0</v>
      </c>
    </row>
    <row r="36" spans="1:13" ht="25.5" customHeight="1" hidden="1">
      <c r="A36" s="42" t="s">
        <v>70</v>
      </c>
      <c r="B36" s="25" t="s">
        <v>59</v>
      </c>
      <c r="C36" s="97"/>
      <c r="D36" s="20" t="s">
        <v>38</v>
      </c>
      <c r="E36" s="37"/>
      <c r="F36" s="37"/>
      <c r="G36" s="37"/>
      <c r="H36" s="37"/>
      <c r="I36" s="37"/>
      <c r="J36" s="79"/>
      <c r="K36" s="37"/>
      <c r="L36" s="37"/>
      <c r="M36" s="37">
        <f t="shared" si="0"/>
        <v>0</v>
      </c>
    </row>
    <row r="37" spans="1:13" ht="30" customHeight="1" hidden="1">
      <c r="A37" s="42" t="s">
        <v>71</v>
      </c>
      <c r="B37" s="25" t="s">
        <v>60</v>
      </c>
      <c r="C37" s="97"/>
      <c r="D37" s="20" t="s">
        <v>38</v>
      </c>
      <c r="E37" s="37"/>
      <c r="F37" s="37"/>
      <c r="G37" s="37"/>
      <c r="H37" s="37"/>
      <c r="I37" s="37"/>
      <c r="J37" s="79"/>
      <c r="K37" s="37"/>
      <c r="L37" s="37"/>
      <c r="M37" s="37">
        <f t="shared" si="0"/>
        <v>0</v>
      </c>
    </row>
    <row r="38" spans="1:13" ht="30" customHeight="1" hidden="1">
      <c r="A38" s="42" t="s">
        <v>72</v>
      </c>
      <c r="B38" s="25" t="s">
        <v>58</v>
      </c>
      <c r="C38" s="97"/>
      <c r="D38" s="20" t="s">
        <v>38</v>
      </c>
      <c r="E38" s="37"/>
      <c r="F38" s="37"/>
      <c r="G38" s="37"/>
      <c r="H38" s="37"/>
      <c r="I38" s="37"/>
      <c r="J38" s="79"/>
      <c r="K38" s="37"/>
      <c r="L38" s="37"/>
      <c r="M38" s="37">
        <f t="shared" si="0"/>
        <v>0</v>
      </c>
    </row>
    <row r="39" spans="1:13" ht="31.5" customHeight="1" hidden="1">
      <c r="A39" s="42" t="s">
        <v>69</v>
      </c>
      <c r="B39" s="25" t="s">
        <v>55</v>
      </c>
      <c r="C39" s="97"/>
      <c r="D39" s="20" t="s">
        <v>38</v>
      </c>
      <c r="E39" s="37"/>
      <c r="F39" s="37"/>
      <c r="G39" s="37"/>
      <c r="H39" s="37"/>
      <c r="I39" s="37">
        <v>62</v>
      </c>
      <c r="J39" s="79"/>
      <c r="K39" s="37"/>
      <c r="L39" s="37"/>
      <c r="M39" s="37">
        <f>E39+F39+G39+H39+I39+J39+K39</f>
        <v>62</v>
      </c>
    </row>
    <row r="40" spans="1:13" ht="27.75" customHeight="1" hidden="1">
      <c r="A40" s="42" t="s">
        <v>70</v>
      </c>
      <c r="B40" s="25" t="s">
        <v>103</v>
      </c>
      <c r="C40" s="97"/>
      <c r="D40" s="20" t="s">
        <v>38</v>
      </c>
      <c r="E40" s="37"/>
      <c r="F40" s="37"/>
      <c r="G40" s="37"/>
      <c r="H40" s="37"/>
      <c r="I40" s="37"/>
      <c r="J40" s="79"/>
      <c r="K40" s="37"/>
      <c r="L40" s="37"/>
      <c r="M40" s="37"/>
    </row>
    <row r="41" spans="1:13" ht="24.75" customHeight="1" hidden="1">
      <c r="A41" s="42" t="s">
        <v>71</v>
      </c>
      <c r="B41" s="25" t="s">
        <v>106</v>
      </c>
      <c r="C41" s="97"/>
      <c r="D41" s="20" t="s">
        <v>38</v>
      </c>
      <c r="E41" s="37"/>
      <c r="F41" s="37"/>
      <c r="G41" s="37"/>
      <c r="H41" s="37"/>
      <c r="I41" s="37"/>
      <c r="J41" s="79"/>
      <c r="K41" s="37"/>
      <c r="L41" s="37"/>
      <c r="M41" s="37"/>
    </row>
    <row r="42" spans="1:13" ht="24.75" customHeight="1" hidden="1">
      <c r="A42" s="42" t="s">
        <v>72</v>
      </c>
      <c r="B42" s="25" t="s">
        <v>107</v>
      </c>
      <c r="C42" s="97"/>
      <c r="D42" s="20" t="s">
        <v>38</v>
      </c>
      <c r="E42" s="37"/>
      <c r="F42" s="37"/>
      <c r="G42" s="37"/>
      <c r="H42" s="37"/>
      <c r="I42" s="37"/>
      <c r="J42" s="79"/>
      <c r="K42" s="37"/>
      <c r="L42" s="37"/>
      <c r="M42" s="37"/>
    </row>
    <row r="43" spans="1:13" ht="24.75" customHeight="1" hidden="1">
      <c r="A43" s="42" t="s">
        <v>73</v>
      </c>
      <c r="B43" s="25" t="s">
        <v>76</v>
      </c>
      <c r="C43" s="97"/>
      <c r="D43" s="20" t="s">
        <v>38</v>
      </c>
      <c r="E43" s="37"/>
      <c r="F43" s="37"/>
      <c r="G43" s="37"/>
      <c r="H43" s="37">
        <v>154</v>
      </c>
      <c r="I43" s="37"/>
      <c r="J43" s="79"/>
      <c r="K43" s="37"/>
      <c r="L43" s="37"/>
      <c r="M43" s="37">
        <f t="shared" si="0"/>
        <v>154</v>
      </c>
    </row>
    <row r="44" spans="1:13" ht="25.5" customHeight="1" hidden="1">
      <c r="A44" s="42" t="s">
        <v>74</v>
      </c>
      <c r="B44" s="25" t="s">
        <v>61</v>
      </c>
      <c r="C44" s="97"/>
      <c r="D44" s="20" t="s">
        <v>38</v>
      </c>
      <c r="E44" s="37"/>
      <c r="F44" s="37"/>
      <c r="G44" s="37"/>
      <c r="H44" s="37">
        <v>20</v>
      </c>
      <c r="I44" s="37"/>
      <c r="J44" s="79"/>
      <c r="K44" s="37"/>
      <c r="L44" s="37"/>
      <c r="M44" s="37">
        <f t="shared" si="0"/>
        <v>20</v>
      </c>
    </row>
    <row r="45" spans="1:13" ht="24" customHeight="1" hidden="1">
      <c r="A45" s="42" t="s">
        <v>75</v>
      </c>
      <c r="B45" s="25" t="s">
        <v>77</v>
      </c>
      <c r="C45" s="97"/>
      <c r="D45" s="20" t="s">
        <v>38</v>
      </c>
      <c r="E45" s="37"/>
      <c r="F45" s="37"/>
      <c r="G45" s="37"/>
      <c r="H45" s="37">
        <v>250</v>
      </c>
      <c r="I45" s="37">
        <v>200</v>
      </c>
      <c r="J45" s="79"/>
      <c r="K45" s="37"/>
      <c r="L45" s="37"/>
      <c r="M45" s="37">
        <f t="shared" si="0"/>
        <v>450</v>
      </c>
    </row>
    <row r="46" spans="1:13" ht="35.25" customHeight="1" hidden="1">
      <c r="A46" s="42" t="s">
        <v>187</v>
      </c>
      <c r="B46" s="25" t="s">
        <v>191</v>
      </c>
      <c r="C46" s="97"/>
      <c r="D46" s="20" t="s">
        <v>38</v>
      </c>
      <c r="E46" s="37"/>
      <c r="F46" s="37"/>
      <c r="G46" s="37"/>
      <c r="H46" s="37"/>
      <c r="I46" s="37"/>
      <c r="J46" s="79">
        <f>200-20</f>
        <v>180</v>
      </c>
      <c r="K46" s="37"/>
      <c r="L46" s="37"/>
      <c r="M46" s="37">
        <f>J46+K46+L46</f>
        <v>180</v>
      </c>
    </row>
    <row r="47" spans="1:13" ht="35.25" customHeight="1" hidden="1">
      <c r="A47" s="42" t="s">
        <v>192</v>
      </c>
      <c r="B47" s="25" t="s">
        <v>194</v>
      </c>
      <c r="C47" s="97"/>
      <c r="D47" s="20" t="s">
        <v>38</v>
      </c>
      <c r="E47" s="37"/>
      <c r="F47" s="37"/>
      <c r="G47" s="37"/>
      <c r="H47" s="37"/>
      <c r="I47" s="37"/>
      <c r="J47" s="79"/>
      <c r="K47" s="37">
        <v>200</v>
      </c>
      <c r="L47" s="37"/>
      <c r="M47" s="37">
        <f>J47+K47+L47</f>
        <v>200</v>
      </c>
    </row>
    <row r="48" spans="1:13" ht="35.25" customHeight="1" hidden="1">
      <c r="A48" s="42" t="s">
        <v>193</v>
      </c>
      <c r="B48" s="25" t="s">
        <v>195</v>
      </c>
      <c r="C48" s="97"/>
      <c r="D48" s="20" t="s">
        <v>38</v>
      </c>
      <c r="E48" s="37"/>
      <c r="F48" s="37"/>
      <c r="G48" s="37"/>
      <c r="H48" s="37"/>
      <c r="I48" s="37"/>
      <c r="J48" s="79"/>
      <c r="K48" s="37"/>
      <c r="L48" s="37">
        <v>200</v>
      </c>
      <c r="M48" s="37">
        <f>J48+K48+L48</f>
        <v>200</v>
      </c>
    </row>
    <row r="49" spans="1:15" ht="24" customHeight="1" hidden="1">
      <c r="A49" s="42"/>
      <c r="B49" s="21" t="s">
        <v>39</v>
      </c>
      <c r="C49" s="98"/>
      <c r="D49" s="20" t="s">
        <v>38</v>
      </c>
      <c r="E49" s="38">
        <f>E14+E15+E16+E17+E18+E19+E20</f>
        <v>0</v>
      </c>
      <c r="F49" s="38">
        <f>F14+F15+F16+F17+F18+F19+F20</f>
        <v>0</v>
      </c>
      <c r="G49" s="38">
        <f>G30+G31+G33+G34</f>
        <v>1223</v>
      </c>
      <c r="H49" s="38">
        <f>H35+H36+H43+H44+H45</f>
        <v>424</v>
      </c>
      <c r="I49" s="38">
        <f>I39+I45</f>
        <v>262</v>
      </c>
      <c r="J49" s="80">
        <f>J23+J24+J25+J26+J27+J28+J29+J30+J31+J33+J34+J39+J40+J41+J42+J43+J44+J45+J46</f>
        <v>180</v>
      </c>
      <c r="K49" s="38">
        <f>K23+K24+K25+K26+K27+K28+K29+K30+K31+K33+K34+K39+K40+K41+K42+K43+K44+K45+K46+K47+K48</f>
        <v>200</v>
      </c>
      <c r="L49" s="38">
        <f>L23+L24+L25+L26+L27+L28+L29+L30+L31+L33+L34+L39+L40+L41+L42+L43+L44+L45+L46+L47+L48</f>
        <v>200</v>
      </c>
      <c r="M49" s="38">
        <f>M28+M29+M30+M31+M33+M34+M39+M40+M41+M42+M43+M44+M45+M46+M47+M48</f>
        <v>2489</v>
      </c>
      <c r="N49" s="6"/>
      <c r="O49" s="4"/>
    </row>
    <row r="50" spans="1:13" ht="15" hidden="1">
      <c r="A50" s="43"/>
      <c r="B50" s="22"/>
      <c r="C50" s="22"/>
      <c r="D50" s="10"/>
      <c r="E50" s="11"/>
      <c r="F50" s="11"/>
      <c r="G50" s="11"/>
      <c r="H50" s="11"/>
      <c r="I50" s="11"/>
      <c r="J50" s="11"/>
      <c r="K50" s="11"/>
      <c r="L50" s="11"/>
      <c r="M50" s="11">
        <f>E49+F49+G49+H49+I49+J49+K49+L49</f>
        <v>2489</v>
      </c>
    </row>
    <row r="51" spans="1:13" ht="33.75" customHeight="1">
      <c r="A51" s="43"/>
      <c r="B51" s="90" t="s">
        <v>123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ht="53.25" customHeight="1">
      <c r="A52" s="44"/>
      <c r="B52" s="23" t="s">
        <v>40</v>
      </c>
      <c r="C52" s="31" t="s">
        <v>115</v>
      </c>
      <c r="D52" s="12" t="s">
        <v>41</v>
      </c>
      <c r="E52" s="9">
        <v>2014</v>
      </c>
      <c r="F52" s="9">
        <v>2015</v>
      </c>
      <c r="G52" s="9">
        <v>2016</v>
      </c>
      <c r="H52" s="9">
        <v>2017</v>
      </c>
      <c r="I52" s="9">
        <v>2018</v>
      </c>
      <c r="J52" s="9">
        <v>2019</v>
      </c>
      <c r="K52" s="9">
        <v>2020</v>
      </c>
      <c r="L52" s="9">
        <v>2021</v>
      </c>
      <c r="M52" s="9" t="s">
        <v>1</v>
      </c>
    </row>
    <row r="53" spans="1:13" ht="25.5" hidden="1">
      <c r="A53" s="41" t="s">
        <v>78</v>
      </c>
      <c r="B53" s="14" t="s">
        <v>42</v>
      </c>
      <c r="C53" s="14"/>
      <c r="D53" s="12" t="s">
        <v>38</v>
      </c>
      <c r="E53" s="34">
        <v>4588</v>
      </c>
      <c r="F53" s="34"/>
      <c r="G53" s="34">
        <v>1367</v>
      </c>
      <c r="H53" s="34"/>
      <c r="I53" s="34"/>
      <c r="J53" s="34"/>
      <c r="K53" s="34"/>
      <c r="L53" s="34"/>
      <c r="M53" s="34">
        <f>E53+F53+G53+H53+I53+J53+K53</f>
        <v>5955</v>
      </c>
    </row>
    <row r="54" spans="1:13" ht="24" customHeight="1" hidden="1">
      <c r="A54" s="45" t="s">
        <v>79</v>
      </c>
      <c r="B54" s="30" t="s">
        <v>9</v>
      </c>
      <c r="C54" s="30"/>
      <c r="D54" s="12" t="s">
        <v>38</v>
      </c>
      <c r="E54" s="34"/>
      <c r="F54" s="34"/>
      <c r="G54" s="34"/>
      <c r="H54" s="34"/>
      <c r="I54" s="34"/>
      <c r="J54" s="34"/>
      <c r="K54" s="34"/>
      <c r="L54" s="34"/>
      <c r="M54" s="34">
        <f>E54+F54+G54+H54+I54+J54+K54</f>
        <v>0</v>
      </c>
    </row>
    <row r="55" spans="1:13" ht="27.75" customHeight="1" hidden="1">
      <c r="A55" s="59" t="s">
        <v>124</v>
      </c>
      <c r="B55" s="30" t="s">
        <v>42</v>
      </c>
      <c r="C55" s="99" t="s">
        <v>118</v>
      </c>
      <c r="D55" s="12" t="s">
        <v>38</v>
      </c>
      <c r="E55" s="34">
        <v>4588</v>
      </c>
      <c r="F55" s="34"/>
      <c r="G55" s="34">
        <v>1367</v>
      </c>
      <c r="H55" s="34"/>
      <c r="I55" s="34"/>
      <c r="J55" s="34"/>
      <c r="K55" s="34"/>
      <c r="L55" s="34"/>
      <c r="M55" s="83">
        <f>E55+F55+G55+H55+I55+J55+K55+L55</f>
        <v>5955</v>
      </c>
    </row>
    <row r="56" spans="1:13" ht="24" customHeight="1" hidden="1">
      <c r="A56" s="59" t="s">
        <v>79</v>
      </c>
      <c r="B56" s="30" t="s">
        <v>125</v>
      </c>
      <c r="C56" s="100"/>
      <c r="D56" s="12" t="s">
        <v>38</v>
      </c>
      <c r="E56" s="34"/>
      <c r="F56" s="34"/>
      <c r="G56" s="34"/>
      <c r="H56" s="34"/>
      <c r="I56" s="34"/>
      <c r="J56" s="34"/>
      <c r="K56" s="34"/>
      <c r="L56" s="34"/>
      <c r="M56" s="83">
        <f aca="true" t="shared" si="1" ref="M56:M119">E56+F56+G56+H56+I56+J56+K56+L56</f>
        <v>0</v>
      </c>
    </row>
    <row r="57" spans="1:13" ht="30" customHeight="1" hidden="1">
      <c r="A57" s="87" t="s">
        <v>80</v>
      </c>
      <c r="B57" s="48" t="s">
        <v>25</v>
      </c>
      <c r="C57" s="100"/>
      <c r="D57" s="12" t="s">
        <v>38</v>
      </c>
      <c r="E57" s="34">
        <v>10505</v>
      </c>
      <c r="F57" s="34">
        <v>13600</v>
      </c>
      <c r="G57" s="34">
        <v>4938</v>
      </c>
      <c r="H57" s="34"/>
      <c r="I57" s="34"/>
      <c r="J57" s="34"/>
      <c r="K57" s="34"/>
      <c r="L57" s="34"/>
      <c r="M57" s="83">
        <f t="shared" si="1"/>
        <v>29043</v>
      </c>
    </row>
    <row r="58" spans="1:13" ht="38.25" customHeight="1" hidden="1">
      <c r="A58" s="88"/>
      <c r="B58" s="48" t="s">
        <v>44</v>
      </c>
      <c r="C58" s="100"/>
      <c r="D58" s="24" t="s">
        <v>18</v>
      </c>
      <c r="E58" s="34"/>
      <c r="F58" s="34">
        <v>20007</v>
      </c>
      <c r="G58" s="34">
        <v>10800</v>
      </c>
      <c r="H58" s="34">
        <v>5377</v>
      </c>
      <c r="I58" s="34"/>
      <c r="J58" s="34"/>
      <c r="K58" s="34"/>
      <c r="L58" s="34"/>
      <c r="M58" s="83">
        <f t="shared" si="1"/>
        <v>36184</v>
      </c>
    </row>
    <row r="59" spans="1:13" ht="33.75" customHeight="1" hidden="1">
      <c r="A59" s="47" t="s">
        <v>78</v>
      </c>
      <c r="B59" s="25" t="s">
        <v>36</v>
      </c>
      <c r="C59" s="100"/>
      <c r="D59" s="12" t="s">
        <v>38</v>
      </c>
      <c r="E59" s="34"/>
      <c r="F59" s="34"/>
      <c r="G59" s="34"/>
      <c r="H59" s="34"/>
      <c r="I59" s="34"/>
      <c r="J59" s="34"/>
      <c r="K59" s="34"/>
      <c r="L59" s="34"/>
      <c r="M59" s="83">
        <f t="shared" si="1"/>
        <v>0</v>
      </c>
    </row>
    <row r="60" spans="1:13" ht="30" customHeight="1" hidden="1">
      <c r="A60" s="47" t="s">
        <v>78</v>
      </c>
      <c r="B60" s="32" t="s">
        <v>10</v>
      </c>
      <c r="C60" s="100"/>
      <c r="D60" s="12" t="s">
        <v>38</v>
      </c>
      <c r="E60" s="34"/>
      <c r="F60" s="34"/>
      <c r="G60" s="34"/>
      <c r="H60" s="34"/>
      <c r="I60" s="34"/>
      <c r="J60" s="34"/>
      <c r="K60" s="34"/>
      <c r="L60" s="34"/>
      <c r="M60" s="83">
        <f t="shared" si="1"/>
        <v>0</v>
      </c>
    </row>
    <row r="61" spans="1:13" ht="30" customHeight="1" hidden="1">
      <c r="A61" s="47" t="s">
        <v>78</v>
      </c>
      <c r="B61" s="32" t="s">
        <v>11</v>
      </c>
      <c r="C61" s="100"/>
      <c r="D61" s="12" t="s">
        <v>38</v>
      </c>
      <c r="E61" s="34"/>
      <c r="F61" s="34"/>
      <c r="G61" s="34"/>
      <c r="H61" s="34"/>
      <c r="I61" s="34"/>
      <c r="J61" s="34"/>
      <c r="K61" s="34"/>
      <c r="L61" s="34"/>
      <c r="M61" s="83">
        <f t="shared" si="1"/>
        <v>0</v>
      </c>
    </row>
    <row r="62" spans="1:13" ht="30" customHeight="1" hidden="1">
      <c r="A62" s="59" t="s">
        <v>126</v>
      </c>
      <c r="B62" s="30" t="s">
        <v>36</v>
      </c>
      <c r="C62" s="100"/>
      <c r="D62" s="12" t="s">
        <v>38</v>
      </c>
      <c r="E62" s="34"/>
      <c r="F62" s="34"/>
      <c r="G62" s="34"/>
      <c r="H62" s="34"/>
      <c r="I62" s="34"/>
      <c r="J62" s="34"/>
      <c r="K62" s="34"/>
      <c r="L62" s="34"/>
      <c r="M62" s="83">
        <f t="shared" si="1"/>
        <v>0</v>
      </c>
    </row>
    <row r="63" spans="1:13" ht="30" customHeight="1" hidden="1">
      <c r="A63" s="59" t="s">
        <v>127</v>
      </c>
      <c r="B63" s="30" t="s">
        <v>128</v>
      </c>
      <c r="C63" s="100"/>
      <c r="D63" s="12" t="s">
        <v>38</v>
      </c>
      <c r="E63" s="34"/>
      <c r="F63" s="34"/>
      <c r="G63" s="34"/>
      <c r="H63" s="34"/>
      <c r="I63" s="34"/>
      <c r="J63" s="34"/>
      <c r="K63" s="34"/>
      <c r="L63" s="34"/>
      <c r="M63" s="83">
        <f t="shared" si="1"/>
        <v>0</v>
      </c>
    </row>
    <row r="64" spans="1:13" ht="30" customHeight="1" hidden="1">
      <c r="A64" s="59" t="s">
        <v>129</v>
      </c>
      <c r="B64" s="30" t="s">
        <v>157</v>
      </c>
      <c r="C64" s="100"/>
      <c r="D64" s="12" t="s">
        <v>38</v>
      </c>
      <c r="E64" s="34"/>
      <c r="F64" s="34"/>
      <c r="G64" s="34"/>
      <c r="H64" s="34"/>
      <c r="I64" s="34"/>
      <c r="J64" s="34"/>
      <c r="K64" s="34"/>
      <c r="L64" s="34"/>
      <c r="M64" s="83">
        <f t="shared" si="1"/>
        <v>0</v>
      </c>
    </row>
    <row r="65" spans="1:13" ht="25.5" hidden="1">
      <c r="A65" s="87" t="s">
        <v>81</v>
      </c>
      <c r="B65" s="85" t="s">
        <v>131</v>
      </c>
      <c r="C65" s="100"/>
      <c r="D65" s="12" t="s">
        <v>38</v>
      </c>
      <c r="E65" s="34"/>
      <c r="F65" s="34"/>
      <c r="G65" s="34">
        <v>345</v>
      </c>
      <c r="H65" s="34"/>
      <c r="I65" s="34"/>
      <c r="J65" s="34"/>
      <c r="K65" s="34"/>
      <c r="L65" s="34"/>
      <c r="M65" s="83">
        <f t="shared" si="1"/>
        <v>345</v>
      </c>
    </row>
    <row r="66" spans="1:13" ht="25.5" hidden="1">
      <c r="A66" s="88"/>
      <c r="B66" s="86"/>
      <c r="C66" s="100"/>
      <c r="D66" s="24" t="s">
        <v>18</v>
      </c>
      <c r="E66" s="34"/>
      <c r="F66" s="34"/>
      <c r="G66" s="34"/>
      <c r="H66" s="34">
        <v>3104</v>
      </c>
      <c r="I66" s="34"/>
      <c r="J66" s="34"/>
      <c r="K66" s="34"/>
      <c r="L66" s="34"/>
      <c r="M66" s="83">
        <f t="shared" si="1"/>
        <v>3104</v>
      </c>
    </row>
    <row r="67" spans="1:13" ht="24.75" customHeight="1" hidden="1">
      <c r="A67" s="47" t="s">
        <v>78</v>
      </c>
      <c r="B67" s="32" t="s">
        <v>12</v>
      </c>
      <c r="C67" s="100"/>
      <c r="D67" s="12" t="s">
        <v>38</v>
      </c>
      <c r="E67" s="34"/>
      <c r="F67" s="34"/>
      <c r="G67" s="34"/>
      <c r="H67" s="34"/>
      <c r="I67" s="34"/>
      <c r="J67" s="34"/>
      <c r="K67" s="34"/>
      <c r="L67" s="34"/>
      <c r="M67" s="83">
        <f t="shared" si="1"/>
        <v>0</v>
      </c>
    </row>
    <row r="68" spans="1:13" ht="24.75" customHeight="1" hidden="1">
      <c r="A68" s="59" t="s">
        <v>108</v>
      </c>
      <c r="B68" s="30" t="s">
        <v>12</v>
      </c>
      <c r="C68" s="100"/>
      <c r="D68" s="12" t="s">
        <v>38</v>
      </c>
      <c r="E68" s="34"/>
      <c r="F68" s="34"/>
      <c r="G68" s="34"/>
      <c r="H68" s="34"/>
      <c r="I68" s="34"/>
      <c r="J68" s="34"/>
      <c r="K68" s="34">
        <v>0</v>
      </c>
      <c r="L68" s="34"/>
      <c r="M68" s="83">
        <f t="shared" si="1"/>
        <v>0</v>
      </c>
    </row>
    <row r="69" spans="1:13" ht="24.75" customHeight="1" hidden="1">
      <c r="A69" s="59"/>
      <c r="B69" s="30"/>
      <c r="C69" s="100"/>
      <c r="D69" s="12"/>
      <c r="E69" s="34"/>
      <c r="F69" s="34"/>
      <c r="G69" s="34"/>
      <c r="H69" s="34"/>
      <c r="I69" s="34"/>
      <c r="J69" s="34"/>
      <c r="K69" s="34"/>
      <c r="L69" s="34"/>
      <c r="M69" s="83">
        <f t="shared" si="1"/>
        <v>0</v>
      </c>
    </row>
    <row r="70" spans="1:13" ht="30" customHeight="1" hidden="1">
      <c r="A70" s="87" t="s">
        <v>82</v>
      </c>
      <c r="B70" s="85" t="s">
        <v>51</v>
      </c>
      <c r="C70" s="100"/>
      <c r="D70" s="12" t="s">
        <v>38</v>
      </c>
      <c r="E70" s="34"/>
      <c r="F70" s="34"/>
      <c r="G70" s="34">
        <v>27</v>
      </c>
      <c r="H70" s="34"/>
      <c r="I70" s="34"/>
      <c r="J70" s="34"/>
      <c r="K70" s="34"/>
      <c r="L70" s="34"/>
      <c r="M70" s="83">
        <f t="shared" si="1"/>
        <v>27</v>
      </c>
    </row>
    <row r="71" spans="1:13" ht="27.75" customHeight="1" hidden="1">
      <c r="A71" s="88"/>
      <c r="B71" s="86"/>
      <c r="C71" s="100"/>
      <c r="D71" s="24" t="s">
        <v>18</v>
      </c>
      <c r="E71" s="34"/>
      <c r="F71" s="34"/>
      <c r="G71" s="34"/>
      <c r="H71" s="34">
        <v>243</v>
      </c>
      <c r="I71" s="34"/>
      <c r="J71" s="34"/>
      <c r="K71" s="34"/>
      <c r="L71" s="34"/>
      <c r="M71" s="83">
        <f t="shared" si="1"/>
        <v>243</v>
      </c>
    </row>
    <row r="72" spans="1:13" ht="23.25" customHeight="1" hidden="1">
      <c r="A72" s="47" t="s">
        <v>78</v>
      </c>
      <c r="B72" s="32" t="s">
        <v>13</v>
      </c>
      <c r="C72" s="100"/>
      <c r="D72" s="12" t="s">
        <v>38</v>
      </c>
      <c r="E72" s="34"/>
      <c r="F72" s="34"/>
      <c r="G72" s="34"/>
      <c r="H72" s="34"/>
      <c r="I72" s="34"/>
      <c r="J72" s="34"/>
      <c r="K72" s="34"/>
      <c r="L72" s="34"/>
      <c r="M72" s="83">
        <f t="shared" si="1"/>
        <v>0</v>
      </c>
    </row>
    <row r="73" spans="1:13" ht="27" customHeight="1" hidden="1">
      <c r="A73" s="59" t="s">
        <v>130</v>
      </c>
      <c r="B73" s="30" t="s">
        <v>13</v>
      </c>
      <c r="C73" s="100"/>
      <c r="D73" s="12" t="s">
        <v>38</v>
      </c>
      <c r="E73" s="34"/>
      <c r="F73" s="34"/>
      <c r="G73" s="34"/>
      <c r="H73" s="34"/>
      <c r="I73" s="34"/>
      <c r="J73" s="34"/>
      <c r="K73" s="34"/>
      <c r="L73" s="34"/>
      <c r="M73" s="83">
        <f t="shared" si="1"/>
        <v>0</v>
      </c>
    </row>
    <row r="74" spans="1:13" ht="25.5" customHeight="1" hidden="1">
      <c r="A74" s="87" t="s">
        <v>83</v>
      </c>
      <c r="B74" s="85" t="s">
        <v>64</v>
      </c>
      <c r="C74" s="100"/>
      <c r="D74" s="12" t="s">
        <v>38</v>
      </c>
      <c r="E74" s="34"/>
      <c r="F74" s="34"/>
      <c r="G74" s="34">
        <v>152</v>
      </c>
      <c r="H74" s="34"/>
      <c r="I74" s="34"/>
      <c r="J74" s="34"/>
      <c r="K74" s="34"/>
      <c r="L74" s="34"/>
      <c r="M74" s="83">
        <f t="shared" si="1"/>
        <v>152</v>
      </c>
    </row>
    <row r="75" spans="1:13" ht="29.25" customHeight="1" hidden="1">
      <c r="A75" s="88"/>
      <c r="B75" s="86"/>
      <c r="C75" s="100"/>
      <c r="D75" s="12" t="s">
        <v>18</v>
      </c>
      <c r="E75" s="34"/>
      <c r="F75" s="34"/>
      <c r="G75" s="34"/>
      <c r="H75" s="34">
        <v>1366</v>
      </c>
      <c r="I75" s="34"/>
      <c r="J75" s="34"/>
      <c r="K75" s="34"/>
      <c r="L75" s="34"/>
      <c r="M75" s="83">
        <f t="shared" si="1"/>
        <v>1366</v>
      </c>
    </row>
    <row r="76" spans="1:13" ht="30" customHeight="1" hidden="1">
      <c r="A76" s="47" t="s">
        <v>78</v>
      </c>
      <c r="B76" s="32" t="s">
        <v>37</v>
      </c>
      <c r="C76" s="100"/>
      <c r="D76" s="12" t="s">
        <v>38</v>
      </c>
      <c r="E76" s="34"/>
      <c r="F76" s="34"/>
      <c r="G76" s="34"/>
      <c r="H76" s="34"/>
      <c r="I76" s="34"/>
      <c r="J76" s="34"/>
      <c r="K76" s="34"/>
      <c r="L76" s="34"/>
      <c r="M76" s="83">
        <f t="shared" si="1"/>
        <v>0</v>
      </c>
    </row>
    <row r="77" spans="1:13" ht="24" customHeight="1" hidden="1">
      <c r="A77" s="47" t="s">
        <v>78</v>
      </c>
      <c r="B77" s="32" t="s">
        <v>14</v>
      </c>
      <c r="C77" s="100"/>
      <c r="D77" s="12" t="s">
        <v>38</v>
      </c>
      <c r="E77" s="34"/>
      <c r="F77" s="34"/>
      <c r="G77" s="34"/>
      <c r="H77" s="34"/>
      <c r="I77" s="34"/>
      <c r="J77" s="34"/>
      <c r="K77" s="34"/>
      <c r="L77" s="34"/>
      <c r="M77" s="83">
        <f t="shared" si="1"/>
        <v>0</v>
      </c>
    </row>
    <row r="78" spans="1:13" ht="30" customHeight="1" hidden="1">
      <c r="A78" s="47" t="s">
        <v>78</v>
      </c>
      <c r="B78" s="32" t="s">
        <v>15</v>
      </c>
      <c r="C78" s="100"/>
      <c r="D78" s="12" t="s">
        <v>38</v>
      </c>
      <c r="E78" s="34"/>
      <c r="F78" s="34"/>
      <c r="G78" s="34"/>
      <c r="H78" s="34"/>
      <c r="I78" s="34"/>
      <c r="J78" s="34"/>
      <c r="K78" s="34"/>
      <c r="L78" s="34"/>
      <c r="M78" s="83">
        <f t="shared" si="1"/>
        <v>0</v>
      </c>
    </row>
    <row r="79" spans="1:13" ht="30" customHeight="1" hidden="1">
      <c r="A79" s="47" t="s">
        <v>78</v>
      </c>
      <c r="B79" s="32" t="s">
        <v>16</v>
      </c>
      <c r="C79" s="100"/>
      <c r="D79" s="12" t="s">
        <v>38</v>
      </c>
      <c r="E79" s="34"/>
      <c r="F79" s="34"/>
      <c r="G79" s="34"/>
      <c r="H79" s="34"/>
      <c r="I79" s="34"/>
      <c r="J79" s="34"/>
      <c r="K79" s="34"/>
      <c r="L79" s="34"/>
      <c r="M79" s="83">
        <f t="shared" si="1"/>
        <v>0</v>
      </c>
    </row>
    <row r="80" spans="1:13" ht="24.75" customHeight="1" hidden="1">
      <c r="A80" s="47" t="s">
        <v>78</v>
      </c>
      <c r="B80" s="32" t="s">
        <v>17</v>
      </c>
      <c r="C80" s="100"/>
      <c r="D80" s="12" t="s">
        <v>38</v>
      </c>
      <c r="E80" s="34"/>
      <c r="F80" s="34"/>
      <c r="G80" s="34"/>
      <c r="H80" s="34"/>
      <c r="I80" s="34"/>
      <c r="J80" s="34"/>
      <c r="K80" s="34"/>
      <c r="L80" s="34"/>
      <c r="M80" s="83">
        <f t="shared" si="1"/>
        <v>0</v>
      </c>
    </row>
    <row r="81" spans="1:13" ht="24.75" customHeight="1" hidden="1">
      <c r="A81" s="47" t="s">
        <v>150</v>
      </c>
      <c r="B81" s="32" t="s">
        <v>37</v>
      </c>
      <c r="C81" s="100"/>
      <c r="D81" s="12" t="s">
        <v>38</v>
      </c>
      <c r="E81" s="34"/>
      <c r="F81" s="34"/>
      <c r="G81" s="34"/>
      <c r="H81" s="34"/>
      <c r="I81" s="34"/>
      <c r="J81" s="34"/>
      <c r="K81" s="34"/>
      <c r="L81" s="34"/>
      <c r="M81" s="83">
        <f t="shared" si="1"/>
        <v>0</v>
      </c>
    </row>
    <row r="82" spans="1:13" ht="24.75" customHeight="1" hidden="1">
      <c r="A82" s="47" t="s">
        <v>151</v>
      </c>
      <c r="B82" s="32" t="s">
        <v>14</v>
      </c>
      <c r="C82" s="100"/>
      <c r="D82" s="12" t="s">
        <v>38</v>
      </c>
      <c r="E82" s="34"/>
      <c r="F82" s="34"/>
      <c r="G82" s="34"/>
      <c r="H82" s="34"/>
      <c r="I82" s="34"/>
      <c r="J82" s="34"/>
      <c r="K82" s="34"/>
      <c r="L82" s="34"/>
      <c r="M82" s="83">
        <f t="shared" si="1"/>
        <v>0</v>
      </c>
    </row>
    <row r="83" spans="1:13" ht="33.75" customHeight="1" hidden="1">
      <c r="A83" s="47" t="s">
        <v>152</v>
      </c>
      <c r="B83" s="32" t="s">
        <v>15</v>
      </c>
      <c r="C83" s="100"/>
      <c r="D83" s="12" t="s">
        <v>38</v>
      </c>
      <c r="E83" s="34"/>
      <c r="F83" s="34"/>
      <c r="G83" s="34"/>
      <c r="H83" s="34"/>
      <c r="I83" s="34"/>
      <c r="J83" s="34"/>
      <c r="K83" s="34"/>
      <c r="L83" s="34"/>
      <c r="M83" s="83">
        <f t="shared" si="1"/>
        <v>0</v>
      </c>
    </row>
    <row r="84" spans="1:13" ht="24.75" customHeight="1" hidden="1">
      <c r="A84" s="47" t="s">
        <v>153</v>
      </c>
      <c r="B84" s="32" t="s">
        <v>16</v>
      </c>
      <c r="C84" s="100"/>
      <c r="D84" s="12" t="s">
        <v>38</v>
      </c>
      <c r="E84" s="34"/>
      <c r="F84" s="34"/>
      <c r="G84" s="34"/>
      <c r="H84" s="34"/>
      <c r="I84" s="34"/>
      <c r="J84" s="34"/>
      <c r="K84" s="34"/>
      <c r="L84" s="34"/>
      <c r="M84" s="83">
        <f t="shared" si="1"/>
        <v>0</v>
      </c>
    </row>
    <row r="85" spans="1:13" ht="24.75" customHeight="1" hidden="1">
      <c r="A85" s="47" t="s">
        <v>109</v>
      </c>
      <c r="B85" s="32" t="s">
        <v>17</v>
      </c>
      <c r="C85" s="100"/>
      <c r="D85" s="12" t="s">
        <v>38</v>
      </c>
      <c r="E85" s="34"/>
      <c r="F85" s="34"/>
      <c r="G85" s="34"/>
      <c r="H85" s="34"/>
      <c r="I85" s="34"/>
      <c r="J85" s="34"/>
      <c r="K85" s="34">
        <v>0</v>
      </c>
      <c r="L85" s="34"/>
      <c r="M85" s="83">
        <f t="shared" si="1"/>
        <v>0</v>
      </c>
    </row>
    <row r="86" spans="1:13" ht="27.75" customHeight="1" hidden="1">
      <c r="A86" s="47" t="s">
        <v>84</v>
      </c>
      <c r="B86" s="32" t="s">
        <v>24</v>
      </c>
      <c r="C86" s="100"/>
      <c r="D86" s="12" t="s">
        <v>38</v>
      </c>
      <c r="E86" s="34"/>
      <c r="F86" s="34">
        <v>3121</v>
      </c>
      <c r="G86" s="34"/>
      <c r="H86" s="34"/>
      <c r="I86" s="34"/>
      <c r="J86" s="34"/>
      <c r="K86" s="34"/>
      <c r="L86" s="34"/>
      <c r="M86" s="83">
        <f t="shared" si="1"/>
        <v>3121</v>
      </c>
    </row>
    <row r="87" spans="1:13" ht="30" hidden="1">
      <c r="A87" s="47" t="s">
        <v>85</v>
      </c>
      <c r="B87" s="32" t="s">
        <v>23</v>
      </c>
      <c r="C87" s="100"/>
      <c r="D87" s="12" t="s">
        <v>38</v>
      </c>
      <c r="E87" s="34"/>
      <c r="F87" s="34">
        <v>5</v>
      </c>
      <c r="G87" s="34"/>
      <c r="H87" s="34"/>
      <c r="I87" s="34"/>
      <c r="J87" s="34"/>
      <c r="K87" s="34"/>
      <c r="L87" s="34"/>
      <c r="M87" s="83">
        <f t="shared" si="1"/>
        <v>5</v>
      </c>
    </row>
    <row r="88" spans="1:13" ht="51.75" customHeight="1" hidden="1" thickBot="1">
      <c r="A88" s="47" t="s">
        <v>78</v>
      </c>
      <c r="B88" s="49" t="s">
        <v>26</v>
      </c>
      <c r="C88" s="100"/>
      <c r="D88" s="27" t="s">
        <v>38</v>
      </c>
      <c r="E88" s="35"/>
      <c r="F88" s="35"/>
      <c r="G88" s="33">
        <v>360</v>
      </c>
      <c r="H88" s="35"/>
      <c r="I88" s="35"/>
      <c r="J88" s="35"/>
      <c r="K88" s="35"/>
      <c r="L88" s="35"/>
      <c r="M88" s="83">
        <f t="shared" si="1"/>
        <v>360</v>
      </c>
    </row>
    <row r="89" spans="1:13" ht="30.75" customHeight="1" hidden="1">
      <c r="A89" s="47" t="s">
        <v>78</v>
      </c>
      <c r="B89" s="32" t="s">
        <v>27</v>
      </c>
      <c r="C89" s="100"/>
      <c r="D89" s="12" t="s">
        <v>38</v>
      </c>
      <c r="E89" s="34"/>
      <c r="F89" s="34"/>
      <c r="G89" s="39"/>
      <c r="H89" s="34"/>
      <c r="I89" s="34"/>
      <c r="J89" s="34"/>
      <c r="K89" s="34"/>
      <c r="L89" s="34"/>
      <c r="M89" s="83">
        <f t="shared" si="1"/>
        <v>0</v>
      </c>
    </row>
    <row r="90" spans="1:13" ht="12.75" customHeight="1" hidden="1">
      <c r="A90" s="47" t="s">
        <v>78</v>
      </c>
      <c r="B90" s="32"/>
      <c r="C90" s="100"/>
      <c r="D90" s="12" t="s">
        <v>38</v>
      </c>
      <c r="E90" s="34"/>
      <c r="F90" s="34"/>
      <c r="G90" s="39"/>
      <c r="H90" s="34"/>
      <c r="I90" s="34"/>
      <c r="J90" s="34"/>
      <c r="K90" s="34"/>
      <c r="L90" s="34"/>
      <c r="M90" s="83">
        <f t="shared" si="1"/>
        <v>0</v>
      </c>
    </row>
    <row r="91" spans="1:13" ht="44.25" customHeight="1" hidden="1">
      <c r="A91" s="47" t="s">
        <v>78</v>
      </c>
      <c r="B91" s="32" t="s">
        <v>28</v>
      </c>
      <c r="C91" s="100"/>
      <c r="D91" s="12" t="s">
        <v>38</v>
      </c>
      <c r="E91" s="34"/>
      <c r="F91" s="34"/>
      <c r="G91" s="39"/>
      <c r="H91" s="34"/>
      <c r="I91" s="34"/>
      <c r="J91" s="34"/>
      <c r="K91" s="34"/>
      <c r="L91" s="34"/>
      <c r="M91" s="83">
        <f t="shared" si="1"/>
        <v>0</v>
      </c>
    </row>
    <row r="92" spans="1:13" ht="29.25" customHeight="1" hidden="1">
      <c r="A92" s="47" t="s">
        <v>154</v>
      </c>
      <c r="B92" s="32" t="s">
        <v>27</v>
      </c>
      <c r="C92" s="100"/>
      <c r="D92" s="12" t="s">
        <v>38</v>
      </c>
      <c r="E92" s="34"/>
      <c r="F92" s="34"/>
      <c r="G92" s="39"/>
      <c r="H92" s="34"/>
      <c r="I92" s="34"/>
      <c r="J92" s="34"/>
      <c r="K92" s="34"/>
      <c r="L92" s="34"/>
      <c r="M92" s="83">
        <f t="shared" si="1"/>
        <v>0</v>
      </c>
    </row>
    <row r="93" spans="1:13" ht="46.5" customHeight="1" hidden="1">
      <c r="A93" s="47" t="s">
        <v>155</v>
      </c>
      <c r="B93" s="32" t="s">
        <v>28</v>
      </c>
      <c r="C93" s="100"/>
      <c r="D93" s="12" t="s">
        <v>38</v>
      </c>
      <c r="E93" s="34"/>
      <c r="F93" s="34"/>
      <c r="G93" s="39"/>
      <c r="H93" s="34"/>
      <c r="I93" s="34"/>
      <c r="J93" s="34"/>
      <c r="K93" s="34"/>
      <c r="L93" s="34"/>
      <c r="M93" s="83">
        <f t="shared" si="1"/>
        <v>0</v>
      </c>
    </row>
    <row r="94" spans="1:13" ht="29.25" customHeight="1" hidden="1">
      <c r="A94" s="47" t="s">
        <v>86</v>
      </c>
      <c r="B94" s="32" t="s">
        <v>29</v>
      </c>
      <c r="C94" s="100"/>
      <c r="D94" s="12" t="s">
        <v>38</v>
      </c>
      <c r="E94" s="34"/>
      <c r="F94" s="34"/>
      <c r="G94" s="39">
        <v>700</v>
      </c>
      <c r="H94" s="34"/>
      <c r="I94" s="34"/>
      <c r="J94" s="34"/>
      <c r="K94" s="34"/>
      <c r="L94" s="34"/>
      <c r="M94" s="83">
        <f t="shared" si="1"/>
        <v>700</v>
      </c>
    </row>
    <row r="95" spans="1:13" ht="29.25" customHeight="1" hidden="1">
      <c r="A95" s="47" t="s">
        <v>87</v>
      </c>
      <c r="B95" s="32" t="s">
        <v>30</v>
      </c>
      <c r="C95" s="100"/>
      <c r="D95" s="12" t="s">
        <v>38</v>
      </c>
      <c r="E95" s="34"/>
      <c r="F95" s="34"/>
      <c r="G95" s="39">
        <v>300</v>
      </c>
      <c r="H95" s="34"/>
      <c r="I95" s="34"/>
      <c r="J95" s="34"/>
      <c r="K95" s="34"/>
      <c r="L95" s="34"/>
      <c r="M95" s="83">
        <f t="shared" si="1"/>
        <v>300</v>
      </c>
    </row>
    <row r="96" spans="1:13" ht="15" customHeight="1" hidden="1">
      <c r="A96" s="47" t="s">
        <v>78</v>
      </c>
      <c r="B96" s="25"/>
      <c r="C96" s="100"/>
      <c r="D96" s="20"/>
      <c r="E96" s="37"/>
      <c r="F96" s="37"/>
      <c r="G96" s="37"/>
      <c r="H96" s="37"/>
      <c r="I96" s="37"/>
      <c r="J96" s="37"/>
      <c r="K96" s="37"/>
      <c r="L96" s="37"/>
      <c r="M96" s="83">
        <f t="shared" si="1"/>
        <v>0</v>
      </c>
    </row>
    <row r="97" spans="1:13" ht="15" customHeight="1" hidden="1">
      <c r="A97" s="47" t="s">
        <v>78</v>
      </c>
      <c r="B97" s="32"/>
      <c r="C97" s="100"/>
      <c r="D97" s="12"/>
      <c r="E97" s="34"/>
      <c r="F97" s="34"/>
      <c r="G97" s="34"/>
      <c r="H97" s="34"/>
      <c r="I97" s="34"/>
      <c r="J97" s="34"/>
      <c r="K97" s="34"/>
      <c r="L97" s="34"/>
      <c r="M97" s="83">
        <f t="shared" si="1"/>
        <v>0</v>
      </c>
    </row>
    <row r="98" spans="1:13" ht="15" customHeight="1" hidden="1">
      <c r="A98" s="47" t="s">
        <v>78</v>
      </c>
      <c r="B98" s="32"/>
      <c r="C98" s="100"/>
      <c r="D98" s="12"/>
      <c r="E98" s="34"/>
      <c r="F98" s="34"/>
      <c r="G98" s="34"/>
      <c r="H98" s="34"/>
      <c r="I98" s="34"/>
      <c r="J98" s="34"/>
      <c r="K98" s="34"/>
      <c r="L98" s="34"/>
      <c r="M98" s="83">
        <f t="shared" si="1"/>
        <v>0</v>
      </c>
    </row>
    <row r="99" spans="1:13" ht="15" customHeight="1" hidden="1">
      <c r="A99" s="47" t="s">
        <v>78</v>
      </c>
      <c r="B99" s="32"/>
      <c r="C99" s="100"/>
      <c r="D99" s="12"/>
      <c r="E99" s="34"/>
      <c r="F99" s="34"/>
      <c r="G99" s="34"/>
      <c r="H99" s="34"/>
      <c r="I99" s="34"/>
      <c r="J99" s="34"/>
      <c r="K99" s="34"/>
      <c r="L99" s="34"/>
      <c r="M99" s="83">
        <f t="shared" si="1"/>
        <v>0</v>
      </c>
    </row>
    <row r="100" spans="1:13" ht="33" customHeight="1" hidden="1">
      <c r="A100" s="47" t="s">
        <v>78</v>
      </c>
      <c r="B100" s="32"/>
      <c r="C100" s="100"/>
      <c r="D100" s="12" t="s">
        <v>0</v>
      </c>
      <c r="E100" s="34"/>
      <c r="F100" s="34"/>
      <c r="G100" s="34">
        <v>3930</v>
      </c>
      <c r="H100" s="34"/>
      <c r="I100" s="34"/>
      <c r="J100" s="34"/>
      <c r="K100" s="34"/>
      <c r="L100" s="34"/>
      <c r="M100" s="83">
        <f t="shared" si="1"/>
        <v>3930</v>
      </c>
    </row>
    <row r="101" spans="1:13" ht="78" customHeight="1" hidden="1">
      <c r="A101" s="47" t="s">
        <v>88</v>
      </c>
      <c r="B101" s="32" t="s">
        <v>54</v>
      </c>
      <c r="C101" s="100"/>
      <c r="D101" s="12" t="s">
        <v>38</v>
      </c>
      <c r="E101" s="34"/>
      <c r="F101" s="34"/>
      <c r="G101" s="34">
        <v>98</v>
      </c>
      <c r="H101" s="34"/>
      <c r="I101" s="34"/>
      <c r="J101" s="34"/>
      <c r="K101" s="34"/>
      <c r="L101" s="34"/>
      <c r="M101" s="83">
        <f t="shared" si="1"/>
        <v>98</v>
      </c>
    </row>
    <row r="102" spans="1:13" ht="24" customHeight="1" hidden="1">
      <c r="A102" s="87" t="s">
        <v>89</v>
      </c>
      <c r="B102" s="85" t="s">
        <v>52</v>
      </c>
      <c r="C102" s="100"/>
      <c r="D102" s="12" t="s">
        <v>38</v>
      </c>
      <c r="E102" s="34"/>
      <c r="F102" s="34"/>
      <c r="G102" s="34">
        <v>182</v>
      </c>
      <c r="H102" s="34"/>
      <c r="I102" s="34"/>
      <c r="J102" s="34"/>
      <c r="K102" s="34"/>
      <c r="L102" s="34"/>
      <c r="M102" s="83">
        <f t="shared" si="1"/>
        <v>182</v>
      </c>
    </row>
    <row r="103" spans="1:13" ht="27.75" customHeight="1" hidden="1">
      <c r="A103" s="88"/>
      <c r="B103" s="86"/>
      <c r="C103" s="100"/>
      <c r="D103" s="12" t="s">
        <v>18</v>
      </c>
      <c r="E103" s="34"/>
      <c r="F103" s="34"/>
      <c r="G103" s="34"/>
      <c r="H103" s="34">
        <v>1643</v>
      </c>
      <c r="I103" s="34"/>
      <c r="J103" s="34"/>
      <c r="K103" s="34"/>
      <c r="L103" s="34"/>
      <c r="M103" s="83">
        <f t="shared" si="1"/>
        <v>1643</v>
      </c>
    </row>
    <row r="104" spans="1:13" ht="27.75" customHeight="1" hidden="1">
      <c r="A104" s="47" t="s">
        <v>90</v>
      </c>
      <c r="B104" s="25" t="s">
        <v>137</v>
      </c>
      <c r="C104" s="100"/>
      <c r="D104" s="12" t="s">
        <v>38</v>
      </c>
      <c r="E104" s="34"/>
      <c r="F104" s="34"/>
      <c r="G104" s="34">
        <v>35</v>
      </c>
      <c r="H104" s="34"/>
      <c r="I104" s="34"/>
      <c r="J104" s="34"/>
      <c r="K104" s="34"/>
      <c r="L104" s="34"/>
      <c r="M104" s="83">
        <f t="shared" si="1"/>
        <v>35</v>
      </c>
    </row>
    <row r="105" spans="1:14" ht="28.5" customHeight="1" hidden="1">
      <c r="A105" s="47" t="s">
        <v>78</v>
      </c>
      <c r="B105" s="25" t="s">
        <v>50</v>
      </c>
      <c r="C105" s="100"/>
      <c r="D105" s="12" t="s">
        <v>38</v>
      </c>
      <c r="E105" s="34"/>
      <c r="F105" s="34"/>
      <c r="G105" s="34">
        <v>35</v>
      </c>
      <c r="H105" s="34"/>
      <c r="I105" s="34"/>
      <c r="J105" s="34"/>
      <c r="K105" s="34"/>
      <c r="L105" s="34"/>
      <c r="M105" s="83">
        <f t="shared" si="1"/>
        <v>35</v>
      </c>
      <c r="N105" s="8"/>
    </row>
    <row r="106" spans="1:13" ht="88.5" customHeight="1" hidden="1">
      <c r="A106" s="47" t="s">
        <v>78</v>
      </c>
      <c r="B106" s="32"/>
      <c r="C106" s="100"/>
      <c r="D106" s="12"/>
      <c r="E106" s="34"/>
      <c r="F106" s="34"/>
      <c r="G106" s="34"/>
      <c r="H106" s="34"/>
      <c r="I106" s="34"/>
      <c r="J106" s="34"/>
      <c r="K106" s="34"/>
      <c r="L106" s="34"/>
      <c r="M106" s="83">
        <f t="shared" si="1"/>
        <v>0</v>
      </c>
    </row>
    <row r="107" spans="1:13" ht="88.5" customHeight="1" hidden="1">
      <c r="A107" s="47" t="s">
        <v>78</v>
      </c>
      <c r="B107" s="32"/>
      <c r="C107" s="100"/>
      <c r="D107" s="12"/>
      <c r="E107" s="34"/>
      <c r="F107" s="34"/>
      <c r="G107" s="34"/>
      <c r="H107" s="34"/>
      <c r="I107" s="34"/>
      <c r="J107" s="34"/>
      <c r="K107" s="34"/>
      <c r="L107" s="34"/>
      <c r="M107" s="83">
        <f t="shared" si="1"/>
        <v>0</v>
      </c>
    </row>
    <row r="108" spans="1:13" ht="25.5" customHeight="1" hidden="1">
      <c r="A108" s="47" t="s">
        <v>78</v>
      </c>
      <c r="B108" s="85" t="s">
        <v>136</v>
      </c>
      <c r="C108" s="100"/>
      <c r="D108" s="12" t="s">
        <v>38</v>
      </c>
      <c r="E108" s="34"/>
      <c r="F108" s="34"/>
      <c r="G108" s="34"/>
      <c r="H108" s="34"/>
      <c r="I108" s="34"/>
      <c r="J108" s="34"/>
      <c r="K108" s="34"/>
      <c r="L108" s="34"/>
      <c r="M108" s="83">
        <f t="shared" si="1"/>
        <v>0</v>
      </c>
    </row>
    <row r="109" spans="1:13" ht="25.5" customHeight="1" hidden="1">
      <c r="A109" s="47" t="s">
        <v>78</v>
      </c>
      <c r="B109" s="86"/>
      <c r="C109" s="100"/>
      <c r="D109" s="12" t="s">
        <v>18</v>
      </c>
      <c r="E109" s="34"/>
      <c r="F109" s="34"/>
      <c r="G109" s="34"/>
      <c r="H109" s="34"/>
      <c r="I109" s="34"/>
      <c r="J109" s="34"/>
      <c r="K109" s="34"/>
      <c r="L109" s="34"/>
      <c r="M109" s="83">
        <f t="shared" si="1"/>
        <v>0</v>
      </c>
    </row>
    <row r="110" spans="1:13" ht="30" customHeight="1" hidden="1">
      <c r="A110" s="47" t="s">
        <v>156</v>
      </c>
      <c r="B110" s="25" t="s">
        <v>136</v>
      </c>
      <c r="C110" s="100"/>
      <c r="D110" s="12" t="s">
        <v>38</v>
      </c>
      <c r="E110" s="34"/>
      <c r="F110" s="34"/>
      <c r="G110" s="34"/>
      <c r="H110" s="34"/>
      <c r="I110" s="34"/>
      <c r="J110" s="34"/>
      <c r="K110" s="34"/>
      <c r="L110" s="34"/>
      <c r="M110" s="83">
        <f t="shared" si="1"/>
        <v>0</v>
      </c>
    </row>
    <row r="111" spans="1:13" ht="24.75" customHeight="1" hidden="1">
      <c r="A111" s="47" t="s">
        <v>91</v>
      </c>
      <c r="B111" s="25" t="s">
        <v>134</v>
      </c>
      <c r="C111" s="100"/>
      <c r="D111" s="12" t="s">
        <v>38</v>
      </c>
      <c r="E111" s="34"/>
      <c r="F111" s="34"/>
      <c r="G111" s="34">
        <v>177</v>
      </c>
      <c r="H111" s="34"/>
      <c r="I111" s="34"/>
      <c r="J111" s="34"/>
      <c r="K111" s="34"/>
      <c r="L111" s="34"/>
      <c r="M111" s="83">
        <f t="shared" si="1"/>
        <v>177</v>
      </c>
    </row>
    <row r="112" spans="1:13" ht="24.75" customHeight="1" hidden="1">
      <c r="A112" s="47" t="s">
        <v>92</v>
      </c>
      <c r="B112" s="25" t="s">
        <v>133</v>
      </c>
      <c r="C112" s="100"/>
      <c r="D112" s="12" t="s">
        <v>38</v>
      </c>
      <c r="E112" s="34"/>
      <c r="F112" s="34"/>
      <c r="G112" s="34">
        <v>248</v>
      </c>
      <c r="H112" s="34"/>
      <c r="I112" s="34"/>
      <c r="J112" s="34"/>
      <c r="K112" s="34"/>
      <c r="L112" s="34"/>
      <c r="M112" s="83">
        <f t="shared" si="1"/>
        <v>248</v>
      </c>
    </row>
    <row r="113" spans="1:13" ht="27.75" customHeight="1" hidden="1">
      <c r="A113" s="47" t="s">
        <v>93</v>
      </c>
      <c r="B113" s="25" t="s">
        <v>135</v>
      </c>
      <c r="C113" s="100"/>
      <c r="D113" s="12" t="s">
        <v>38</v>
      </c>
      <c r="E113" s="34"/>
      <c r="F113" s="34"/>
      <c r="G113" s="34">
        <v>252</v>
      </c>
      <c r="H113" s="34"/>
      <c r="I113" s="34"/>
      <c r="J113" s="34"/>
      <c r="K113" s="34"/>
      <c r="L113" s="34"/>
      <c r="M113" s="83">
        <f t="shared" si="1"/>
        <v>252</v>
      </c>
    </row>
    <row r="114" spans="1:13" ht="24" customHeight="1" hidden="1">
      <c r="A114" s="87" t="s">
        <v>94</v>
      </c>
      <c r="B114" s="85" t="s">
        <v>63</v>
      </c>
      <c r="C114" s="100"/>
      <c r="D114" s="12" t="s">
        <v>38</v>
      </c>
      <c r="E114" s="34"/>
      <c r="F114" s="34"/>
      <c r="G114" s="34">
        <v>80</v>
      </c>
      <c r="H114" s="34"/>
      <c r="I114" s="34"/>
      <c r="J114" s="34"/>
      <c r="K114" s="34"/>
      <c r="L114" s="34"/>
      <c r="M114" s="83">
        <f t="shared" si="1"/>
        <v>80</v>
      </c>
    </row>
    <row r="115" spans="1:13" ht="27" customHeight="1" hidden="1">
      <c r="A115" s="88"/>
      <c r="B115" s="86"/>
      <c r="C115" s="100"/>
      <c r="D115" s="12" t="s">
        <v>18</v>
      </c>
      <c r="E115" s="34"/>
      <c r="F115" s="34"/>
      <c r="G115" s="34"/>
      <c r="H115" s="34">
        <v>722</v>
      </c>
      <c r="I115" s="34"/>
      <c r="J115" s="34"/>
      <c r="K115" s="34"/>
      <c r="L115" s="34"/>
      <c r="M115" s="83">
        <f t="shared" si="1"/>
        <v>722</v>
      </c>
    </row>
    <row r="116" spans="1:13" ht="80.25" customHeight="1" hidden="1">
      <c r="A116" s="47" t="s">
        <v>95</v>
      </c>
      <c r="B116" s="32" t="s">
        <v>53</v>
      </c>
      <c r="C116" s="100"/>
      <c r="D116" s="12" t="s">
        <v>38</v>
      </c>
      <c r="E116" s="34"/>
      <c r="F116" s="34"/>
      <c r="G116" s="34">
        <v>248</v>
      </c>
      <c r="H116" s="34"/>
      <c r="I116" s="34"/>
      <c r="J116" s="34"/>
      <c r="K116" s="34"/>
      <c r="L116" s="34"/>
      <c r="M116" s="83">
        <f t="shared" si="1"/>
        <v>248</v>
      </c>
    </row>
    <row r="117" spans="1:13" ht="27.75" customHeight="1" hidden="1">
      <c r="A117" s="47" t="s">
        <v>96</v>
      </c>
      <c r="B117" s="25" t="s">
        <v>49</v>
      </c>
      <c r="C117" s="100"/>
      <c r="D117" s="12" t="s">
        <v>38</v>
      </c>
      <c r="E117" s="34"/>
      <c r="F117" s="34"/>
      <c r="G117" s="34">
        <v>43</v>
      </c>
      <c r="H117" s="34"/>
      <c r="I117" s="34"/>
      <c r="J117" s="34"/>
      <c r="K117" s="34"/>
      <c r="L117" s="34"/>
      <c r="M117" s="83">
        <f t="shared" si="1"/>
        <v>43</v>
      </c>
    </row>
    <row r="118" spans="1:13" ht="27.75" customHeight="1" hidden="1">
      <c r="A118" s="47" t="s">
        <v>78</v>
      </c>
      <c r="B118" s="25" t="s">
        <v>50</v>
      </c>
      <c r="C118" s="100"/>
      <c r="D118" s="12" t="s">
        <v>38</v>
      </c>
      <c r="E118" s="34"/>
      <c r="F118" s="34"/>
      <c r="G118" s="34">
        <v>35</v>
      </c>
      <c r="H118" s="34"/>
      <c r="I118" s="34"/>
      <c r="J118" s="34"/>
      <c r="K118" s="34"/>
      <c r="L118" s="34"/>
      <c r="M118" s="83">
        <f t="shared" si="1"/>
        <v>35</v>
      </c>
    </row>
    <row r="119" spans="1:13" ht="27.75" customHeight="1" hidden="1">
      <c r="A119" s="47" t="s">
        <v>97</v>
      </c>
      <c r="B119" s="25" t="s">
        <v>56</v>
      </c>
      <c r="C119" s="100"/>
      <c r="D119" s="12" t="s">
        <v>38</v>
      </c>
      <c r="E119" s="34"/>
      <c r="F119" s="34"/>
      <c r="G119" s="34"/>
      <c r="H119" s="34">
        <v>0</v>
      </c>
      <c r="I119" s="34"/>
      <c r="J119" s="34"/>
      <c r="K119" s="34"/>
      <c r="L119" s="34"/>
      <c r="M119" s="83">
        <f t="shared" si="1"/>
        <v>0</v>
      </c>
    </row>
    <row r="120" spans="1:13" ht="27.75" customHeight="1" hidden="1">
      <c r="A120" s="47" t="s">
        <v>78</v>
      </c>
      <c r="B120" s="25"/>
      <c r="C120" s="100"/>
      <c r="D120" s="12" t="s">
        <v>38</v>
      </c>
      <c r="E120" s="34"/>
      <c r="F120" s="34"/>
      <c r="G120" s="34"/>
      <c r="H120" s="34"/>
      <c r="I120" s="34"/>
      <c r="J120" s="34"/>
      <c r="K120" s="34"/>
      <c r="L120" s="34"/>
      <c r="M120" s="83">
        <f aca="true" t="shared" si="2" ref="M120:M183">E120+F120+G120+H120+I120+J120+K120+L120</f>
        <v>0</v>
      </c>
    </row>
    <row r="121" spans="1:13" ht="27.75" customHeight="1" hidden="1">
      <c r="A121" s="47" t="s">
        <v>78</v>
      </c>
      <c r="B121" s="25"/>
      <c r="C121" s="100"/>
      <c r="D121" s="12" t="s">
        <v>38</v>
      </c>
      <c r="E121" s="34"/>
      <c r="F121" s="34"/>
      <c r="G121" s="34"/>
      <c r="H121" s="34"/>
      <c r="I121" s="34"/>
      <c r="J121" s="34"/>
      <c r="K121" s="34"/>
      <c r="L121" s="34"/>
      <c r="M121" s="83">
        <f t="shared" si="2"/>
        <v>0</v>
      </c>
    </row>
    <row r="122" spans="1:13" ht="27.75" customHeight="1" hidden="1">
      <c r="A122" s="47" t="s">
        <v>78</v>
      </c>
      <c r="B122" s="25" t="s">
        <v>62</v>
      </c>
      <c r="C122" s="100"/>
      <c r="D122" s="12" t="s">
        <v>38</v>
      </c>
      <c r="E122" s="34"/>
      <c r="F122" s="34"/>
      <c r="G122" s="34"/>
      <c r="H122" s="34"/>
      <c r="I122" s="34"/>
      <c r="J122" s="34"/>
      <c r="K122" s="34"/>
      <c r="L122" s="34"/>
      <c r="M122" s="83">
        <f t="shared" si="2"/>
        <v>0</v>
      </c>
    </row>
    <row r="123" spans="1:13" ht="27.75" customHeight="1" hidden="1">
      <c r="A123" s="47" t="s">
        <v>78</v>
      </c>
      <c r="B123" s="25"/>
      <c r="C123" s="100"/>
      <c r="D123" s="12" t="s">
        <v>38</v>
      </c>
      <c r="E123" s="34"/>
      <c r="F123" s="34"/>
      <c r="G123" s="34"/>
      <c r="H123" s="34"/>
      <c r="I123" s="34"/>
      <c r="J123" s="34"/>
      <c r="K123" s="34"/>
      <c r="L123" s="34"/>
      <c r="M123" s="83">
        <f t="shared" si="2"/>
        <v>0</v>
      </c>
    </row>
    <row r="124" spans="1:13" ht="27.75" customHeight="1" hidden="1">
      <c r="A124" s="47" t="s">
        <v>78</v>
      </c>
      <c r="B124" s="25"/>
      <c r="C124" s="100"/>
      <c r="D124" s="12" t="s">
        <v>38</v>
      </c>
      <c r="E124" s="34"/>
      <c r="F124" s="34"/>
      <c r="G124" s="34"/>
      <c r="H124" s="34"/>
      <c r="I124" s="34"/>
      <c r="J124" s="34"/>
      <c r="K124" s="34"/>
      <c r="L124" s="34"/>
      <c r="M124" s="83">
        <f t="shared" si="2"/>
        <v>0</v>
      </c>
    </row>
    <row r="125" spans="1:13" ht="27.75" customHeight="1" hidden="1">
      <c r="A125" s="47" t="s">
        <v>78</v>
      </c>
      <c r="B125" s="25"/>
      <c r="C125" s="100"/>
      <c r="D125" s="12" t="s">
        <v>38</v>
      </c>
      <c r="E125" s="34"/>
      <c r="F125" s="34"/>
      <c r="G125" s="34"/>
      <c r="H125" s="34"/>
      <c r="I125" s="34"/>
      <c r="J125" s="34"/>
      <c r="K125" s="34"/>
      <c r="L125" s="34"/>
      <c r="M125" s="83">
        <f t="shared" si="2"/>
        <v>0</v>
      </c>
    </row>
    <row r="126" spans="1:13" ht="27.75" customHeight="1" hidden="1">
      <c r="A126" s="47" t="s">
        <v>78</v>
      </c>
      <c r="B126" s="25"/>
      <c r="C126" s="100"/>
      <c r="D126" s="12" t="s">
        <v>38</v>
      </c>
      <c r="E126" s="34"/>
      <c r="F126" s="34"/>
      <c r="G126" s="34"/>
      <c r="H126" s="34"/>
      <c r="I126" s="34"/>
      <c r="J126" s="34"/>
      <c r="K126" s="34"/>
      <c r="L126" s="34"/>
      <c r="M126" s="83">
        <f t="shared" si="2"/>
        <v>0</v>
      </c>
    </row>
    <row r="127" spans="1:13" ht="27.75" customHeight="1" hidden="1">
      <c r="A127" s="87" t="s">
        <v>98</v>
      </c>
      <c r="B127" s="85" t="s">
        <v>99</v>
      </c>
      <c r="C127" s="100"/>
      <c r="D127" s="12" t="s">
        <v>38</v>
      </c>
      <c r="E127" s="34"/>
      <c r="F127" s="34"/>
      <c r="G127" s="34"/>
      <c r="H127" s="34">
        <v>0</v>
      </c>
      <c r="I127" s="34"/>
      <c r="J127" s="34"/>
      <c r="K127" s="34"/>
      <c r="L127" s="34"/>
      <c r="M127" s="83">
        <f t="shared" si="2"/>
        <v>0</v>
      </c>
    </row>
    <row r="128" spans="1:13" ht="27.75" customHeight="1" hidden="1">
      <c r="A128" s="88"/>
      <c r="B128" s="86"/>
      <c r="C128" s="100"/>
      <c r="D128" s="12" t="s">
        <v>18</v>
      </c>
      <c r="E128" s="34"/>
      <c r="F128" s="34"/>
      <c r="G128" s="34"/>
      <c r="H128" s="34">
        <v>0</v>
      </c>
      <c r="I128" s="34"/>
      <c r="J128" s="34"/>
      <c r="K128" s="34"/>
      <c r="L128" s="34"/>
      <c r="M128" s="83">
        <f t="shared" si="2"/>
        <v>0</v>
      </c>
    </row>
    <row r="129" spans="1:13" ht="27.75" customHeight="1" hidden="1">
      <c r="A129" s="87" t="s">
        <v>100</v>
      </c>
      <c r="B129" s="85" t="s">
        <v>101</v>
      </c>
      <c r="C129" s="100"/>
      <c r="D129" s="12" t="s">
        <v>38</v>
      </c>
      <c r="E129" s="34"/>
      <c r="F129" s="34"/>
      <c r="G129" s="34"/>
      <c r="H129" s="34">
        <v>182</v>
      </c>
      <c r="I129" s="34"/>
      <c r="J129" s="34"/>
      <c r="K129" s="34"/>
      <c r="L129" s="34"/>
      <c r="M129" s="83">
        <f t="shared" si="2"/>
        <v>182</v>
      </c>
    </row>
    <row r="130" spans="1:13" ht="27.75" customHeight="1" hidden="1">
      <c r="A130" s="88"/>
      <c r="B130" s="86"/>
      <c r="C130" s="100"/>
      <c r="D130" s="12" t="s">
        <v>18</v>
      </c>
      <c r="E130" s="34"/>
      <c r="F130" s="34"/>
      <c r="G130" s="34"/>
      <c r="H130" s="34">
        <v>1636</v>
      </c>
      <c r="I130" s="34"/>
      <c r="J130" s="34"/>
      <c r="K130" s="34"/>
      <c r="L130" s="34"/>
      <c r="M130" s="83">
        <f t="shared" si="2"/>
        <v>1636</v>
      </c>
    </row>
    <row r="131" spans="1:13" ht="27.75" customHeight="1">
      <c r="A131" s="87" t="s">
        <v>102</v>
      </c>
      <c r="B131" s="85" t="s">
        <v>57</v>
      </c>
      <c r="C131" s="100"/>
      <c r="D131" s="51" t="s">
        <v>38</v>
      </c>
      <c r="E131" s="34"/>
      <c r="F131" s="34"/>
      <c r="G131" s="34"/>
      <c r="H131" s="34"/>
      <c r="I131" s="34"/>
      <c r="J131" s="34">
        <v>0</v>
      </c>
      <c r="K131" s="34">
        <v>3000</v>
      </c>
      <c r="L131" s="34">
        <v>3000</v>
      </c>
      <c r="M131" s="83">
        <f t="shared" si="2"/>
        <v>6000</v>
      </c>
    </row>
    <row r="132" spans="1:13" ht="30" customHeight="1" hidden="1">
      <c r="A132" s="88"/>
      <c r="B132" s="86"/>
      <c r="C132" s="100"/>
      <c r="D132" s="51" t="s">
        <v>18</v>
      </c>
      <c r="E132" s="34"/>
      <c r="F132" s="34"/>
      <c r="G132" s="34"/>
      <c r="H132" s="34"/>
      <c r="I132" s="34"/>
      <c r="J132" s="34"/>
      <c r="K132" s="34">
        <v>30000</v>
      </c>
      <c r="L132" s="34">
        <v>30000</v>
      </c>
      <c r="M132" s="83">
        <f t="shared" si="2"/>
        <v>60000</v>
      </c>
    </row>
    <row r="133" spans="1:13" ht="27.75" customHeight="1" hidden="1">
      <c r="A133" s="47" t="s">
        <v>110</v>
      </c>
      <c r="B133" s="25" t="s">
        <v>111</v>
      </c>
      <c r="C133" s="100"/>
      <c r="D133" s="12" t="s">
        <v>38</v>
      </c>
      <c r="E133" s="34"/>
      <c r="F133" s="34"/>
      <c r="G133" s="34"/>
      <c r="H133" s="34"/>
      <c r="I133" s="34">
        <v>345</v>
      </c>
      <c r="J133" s="34"/>
      <c r="K133" s="34"/>
      <c r="L133" s="34"/>
      <c r="M133" s="83">
        <f t="shared" si="2"/>
        <v>345</v>
      </c>
    </row>
    <row r="134" spans="1:13" ht="25.5" customHeight="1" hidden="1">
      <c r="A134" s="87" t="s">
        <v>138</v>
      </c>
      <c r="B134" s="85" t="s">
        <v>149</v>
      </c>
      <c r="C134" s="100"/>
      <c r="D134" s="12" t="s">
        <v>38</v>
      </c>
      <c r="E134" s="34"/>
      <c r="F134" s="34"/>
      <c r="G134" s="34"/>
      <c r="H134" s="34"/>
      <c r="I134" s="34">
        <v>144</v>
      </c>
      <c r="J134" s="34"/>
      <c r="K134" s="26"/>
      <c r="L134" s="26"/>
      <c r="M134" s="83">
        <f t="shared" si="2"/>
        <v>144</v>
      </c>
    </row>
    <row r="135" spans="1:13" ht="31.5" customHeight="1" hidden="1">
      <c r="A135" s="88"/>
      <c r="B135" s="86"/>
      <c r="C135" s="100"/>
      <c r="D135" s="12" t="s">
        <v>18</v>
      </c>
      <c r="E135" s="34"/>
      <c r="F135" s="34"/>
      <c r="G135" s="34"/>
      <c r="H135" s="34"/>
      <c r="I135" s="34">
        <v>1295</v>
      </c>
      <c r="J135" s="34"/>
      <c r="K135" s="26"/>
      <c r="L135" s="26"/>
      <c r="M135" s="83">
        <f t="shared" si="2"/>
        <v>1295</v>
      </c>
    </row>
    <row r="136" spans="1:13" ht="31.5" customHeight="1" hidden="1">
      <c r="A136" s="87" t="s">
        <v>139</v>
      </c>
      <c r="B136" s="85" t="s">
        <v>140</v>
      </c>
      <c r="C136" s="100"/>
      <c r="D136" s="12" t="s">
        <v>38</v>
      </c>
      <c r="E136" s="34"/>
      <c r="F136" s="34"/>
      <c r="G136" s="34"/>
      <c r="H136" s="34"/>
      <c r="I136" s="34">
        <v>258</v>
      </c>
      <c r="J136" s="34"/>
      <c r="K136" s="26"/>
      <c r="L136" s="26"/>
      <c r="M136" s="83">
        <f t="shared" si="2"/>
        <v>258</v>
      </c>
    </row>
    <row r="137" spans="1:13" ht="31.5" customHeight="1" hidden="1">
      <c r="A137" s="88"/>
      <c r="B137" s="86"/>
      <c r="C137" s="100"/>
      <c r="D137" s="12" t="s">
        <v>18</v>
      </c>
      <c r="E137" s="34"/>
      <c r="F137" s="34"/>
      <c r="G137" s="34"/>
      <c r="H137" s="34"/>
      <c r="I137" s="34">
        <v>2328</v>
      </c>
      <c r="J137" s="34"/>
      <c r="K137" s="26"/>
      <c r="L137" s="26"/>
      <c r="M137" s="83">
        <f t="shared" si="2"/>
        <v>2328</v>
      </c>
    </row>
    <row r="138" spans="1:13" ht="28.5" customHeight="1" hidden="1">
      <c r="A138" s="87" t="s">
        <v>141</v>
      </c>
      <c r="B138" s="85" t="s">
        <v>158</v>
      </c>
      <c r="C138" s="100"/>
      <c r="D138" s="12" t="s">
        <v>38</v>
      </c>
      <c r="E138" s="34"/>
      <c r="F138" s="34"/>
      <c r="G138" s="34"/>
      <c r="H138" s="34"/>
      <c r="I138" s="34">
        <v>481</v>
      </c>
      <c r="J138" s="34"/>
      <c r="K138" s="26"/>
      <c r="L138" s="26"/>
      <c r="M138" s="83">
        <f t="shared" si="2"/>
        <v>481</v>
      </c>
    </row>
    <row r="139" spans="1:13" ht="27" customHeight="1" hidden="1">
      <c r="A139" s="88"/>
      <c r="B139" s="86"/>
      <c r="C139" s="100"/>
      <c r="D139" s="12" t="s">
        <v>18</v>
      </c>
      <c r="E139" s="34"/>
      <c r="F139" s="34"/>
      <c r="G139" s="34"/>
      <c r="H139" s="34"/>
      <c r="I139" s="34">
        <v>4330</v>
      </c>
      <c r="J139" s="34"/>
      <c r="K139" s="26"/>
      <c r="L139" s="26"/>
      <c r="M139" s="83">
        <f t="shared" si="2"/>
        <v>4330</v>
      </c>
    </row>
    <row r="140" spans="1:13" ht="26.25" customHeight="1" hidden="1">
      <c r="A140" s="87" t="s">
        <v>142</v>
      </c>
      <c r="B140" s="85" t="s">
        <v>143</v>
      </c>
      <c r="C140" s="100"/>
      <c r="D140" s="12" t="s">
        <v>38</v>
      </c>
      <c r="E140" s="34"/>
      <c r="F140" s="34"/>
      <c r="G140" s="34"/>
      <c r="H140" s="34"/>
      <c r="I140" s="34">
        <v>166</v>
      </c>
      <c r="J140" s="34"/>
      <c r="K140" s="26"/>
      <c r="L140" s="26"/>
      <c r="M140" s="83">
        <f t="shared" si="2"/>
        <v>166</v>
      </c>
    </row>
    <row r="141" spans="1:13" ht="26.25" customHeight="1" hidden="1">
      <c r="A141" s="88"/>
      <c r="B141" s="86"/>
      <c r="C141" s="100"/>
      <c r="D141" s="12" t="s">
        <v>18</v>
      </c>
      <c r="E141" s="34"/>
      <c r="F141" s="34"/>
      <c r="G141" s="34"/>
      <c r="H141" s="34"/>
      <c r="I141" s="34">
        <v>1492</v>
      </c>
      <c r="J141" s="34"/>
      <c r="K141" s="26"/>
      <c r="L141" s="26"/>
      <c r="M141" s="83">
        <f t="shared" si="2"/>
        <v>1492</v>
      </c>
    </row>
    <row r="142" spans="1:13" ht="25.5" customHeight="1" hidden="1">
      <c r="A142" s="87" t="s">
        <v>145</v>
      </c>
      <c r="B142" s="85" t="s">
        <v>144</v>
      </c>
      <c r="C142" s="100"/>
      <c r="D142" s="12" t="s">
        <v>38</v>
      </c>
      <c r="E142" s="34"/>
      <c r="F142" s="34"/>
      <c r="G142" s="34"/>
      <c r="H142" s="34"/>
      <c r="I142" s="34">
        <v>320</v>
      </c>
      <c r="J142" s="34"/>
      <c r="K142" s="26"/>
      <c r="L142" s="26"/>
      <c r="M142" s="83">
        <f t="shared" si="2"/>
        <v>320</v>
      </c>
    </row>
    <row r="143" spans="1:13" ht="30.75" customHeight="1" hidden="1">
      <c r="A143" s="88"/>
      <c r="B143" s="86"/>
      <c r="C143" s="100"/>
      <c r="D143" s="12" t="s">
        <v>18</v>
      </c>
      <c r="E143" s="34"/>
      <c r="F143" s="34"/>
      <c r="G143" s="34"/>
      <c r="H143" s="34"/>
      <c r="I143" s="34">
        <v>2877</v>
      </c>
      <c r="J143" s="34"/>
      <c r="K143" s="26"/>
      <c r="L143" s="26"/>
      <c r="M143" s="83">
        <f t="shared" si="2"/>
        <v>2877</v>
      </c>
    </row>
    <row r="144" spans="1:13" ht="29.25" customHeight="1" hidden="1">
      <c r="A144" s="87" t="s">
        <v>146</v>
      </c>
      <c r="B144" s="85" t="s">
        <v>147</v>
      </c>
      <c r="C144" s="100"/>
      <c r="D144" s="12" t="s">
        <v>38</v>
      </c>
      <c r="E144" s="34"/>
      <c r="F144" s="34"/>
      <c r="G144" s="34"/>
      <c r="H144" s="34"/>
      <c r="I144" s="34">
        <v>555</v>
      </c>
      <c r="J144" s="34"/>
      <c r="K144" s="26"/>
      <c r="L144" s="26"/>
      <c r="M144" s="83">
        <f t="shared" si="2"/>
        <v>555</v>
      </c>
    </row>
    <row r="145" spans="1:15" ht="31.5" customHeight="1" hidden="1">
      <c r="A145" s="88"/>
      <c r="B145" s="86"/>
      <c r="C145" s="100"/>
      <c r="D145" s="12" t="s">
        <v>18</v>
      </c>
      <c r="E145" s="34"/>
      <c r="F145" s="34"/>
      <c r="G145" s="34"/>
      <c r="H145" s="34"/>
      <c r="I145" s="34">
        <f>5548-555</f>
        <v>4993</v>
      </c>
      <c r="J145" s="34"/>
      <c r="K145" s="26"/>
      <c r="L145" s="26"/>
      <c r="M145" s="83">
        <f t="shared" si="2"/>
        <v>4993</v>
      </c>
      <c r="N145" s="4"/>
      <c r="O145" s="4"/>
    </row>
    <row r="146" spans="1:15" ht="25.5" customHeight="1" hidden="1">
      <c r="A146" s="87" t="s">
        <v>148</v>
      </c>
      <c r="B146" s="85" t="s">
        <v>165</v>
      </c>
      <c r="C146" s="100"/>
      <c r="D146" s="12" t="s">
        <v>38</v>
      </c>
      <c r="E146" s="34"/>
      <c r="F146" s="34"/>
      <c r="G146" s="34"/>
      <c r="H146" s="34"/>
      <c r="I146" s="34">
        <v>215</v>
      </c>
      <c r="J146" s="34"/>
      <c r="K146" s="26"/>
      <c r="L146" s="26"/>
      <c r="M146" s="83">
        <f t="shared" si="2"/>
        <v>215</v>
      </c>
      <c r="N146" s="4"/>
      <c r="O146" s="4"/>
    </row>
    <row r="147" spans="1:15" ht="30.75" customHeight="1" hidden="1">
      <c r="A147" s="88"/>
      <c r="B147" s="86"/>
      <c r="C147" s="100"/>
      <c r="D147" s="12" t="s">
        <v>18</v>
      </c>
      <c r="E147" s="34"/>
      <c r="F147" s="34"/>
      <c r="G147" s="34"/>
      <c r="H147" s="34"/>
      <c r="I147" s="34">
        <v>1940</v>
      </c>
      <c r="J147" s="34"/>
      <c r="K147" s="26"/>
      <c r="L147" s="26"/>
      <c r="M147" s="83">
        <f t="shared" si="2"/>
        <v>1940</v>
      </c>
      <c r="N147" s="4"/>
      <c r="O147" s="4"/>
    </row>
    <row r="148" spans="1:15" ht="30.75" customHeight="1" hidden="1">
      <c r="A148" s="50" t="s">
        <v>160</v>
      </c>
      <c r="B148" s="25" t="s">
        <v>164</v>
      </c>
      <c r="C148" s="100"/>
      <c r="D148" s="12" t="s">
        <v>38</v>
      </c>
      <c r="E148" s="34"/>
      <c r="F148" s="34"/>
      <c r="G148" s="34"/>
      <c r="H148" s="34"/>
      <c r="I148" s="34">
        <v>2485</v>
      </c>
      <c r="J148" s="34"/>
      <c r="K148" s="26"/>
      <c r="L148" s="26"/>
      <c r="M148" s="83">
        <f t="shared" si="2"/>
        <v>2485</v>
      </c>
      <c r="N148" s="4"/>
      <c r="O148" s="4"/>
    </row>
    <row r="149" spans="1:24" ht="30.75" customHeight="1" hidden="1">
      <c r="A149" s="50" t="s">
        <v>161</v>
      </c>
      <c r="B149" s="25" t="s">
        <v>198</v>
      </c>
      <c r="C149" s="100"/>
      <c r="D149" s="51" t="s">
        <v>162</v>
      </c>
      <c r="E149" s="34"/>
      <c r="F149" s="34"/>
      <c r="G149" s="34"/>
      <c r="H149" s="34"/>
      <c r="I149" s="34"/>
      <c r="J149" s="34">
        <v>2000</v>
      </c>
      <c r="K149" s="26"/>
      <c r="L149" s="26"/>
      <c r="M149" s="83">
        <f t="shared" si="2"/>
        <v>2000</v>
      </c>
      <c r="N149" s="62"/>
      <c r="O149" s="62"/>
      <c r="P149" s="63"/>
      <c r="S149" s="63"/>
      <c r="T149" s="63"/>
      <c r="X149" t="s">
        <v>188</v>
      </c>
    </row>
    <row r="150" spans="1:20" ht="30.75" customHeight="1" hidden="1">
      <c r="A150" s="102" t="s">
        <v>166</v>
      </c>
      <c r="B150" s="85" t="s">
        <v>189</v>
      </c>
      <c r="C150" s="100"/>
      <c r="D150" s="51" t="s">
        <v>38</v>
      </c>
      <c r="E150" s="34"/>
      <c r="F150" s="34"/>
      <c r="G150" s="34"/>
      <c r="H150" s="34"/>
      <c r="I150" s="34"/>
      <c r="J150" s="34">
        <v>263</v>
      </c>
      <c r="K150" s="26"/>
      <c r="L150" s="26"/>
      <c r="M150" s="83">
        <f t="shared" si="2"/>
        <v>263</v>
      </c>
      <c r="N150" s="4"/>
      <c r="O150" s="4"/>
      <c r="R150" s="60"/>
      <c r="S150" s="60"/>
      <c r="T150" s="60"/>
    </row>
    <row r="151" spans="1:20" ht="30.75" customHeight="1">
      <c r="A151" s="103"/>
      <c r="B151" s="86"/>
      <c r="C151" s="100"/>
      <c r="D151" s="51" t="s">
        <v>18</v>
      </c>
      <c r="E151" s="34"/>
      <c r="F151" s="34"/>
      <c r="G151" s="34"/>
      <c r="H151" s="34"/>
      <c r="I151" s="34"/>
      <c r="J151" s="34">
        <v>2372</v>
      </c>
      <c r="K151" s="26"/>
      <c r="L151" s="26"/>
      <c r="M151" s="83">
        <f t="shared" si="2"/>
        <v>2372</v>
      </c>
      <c r="N151" s="4"/>
      <c r="O151" s="4"/>
      <c r="R151" s="60"/>
      <c r="S151" s="60"/>
      <c r="T151" s="60"/>
    </row>
    <row r="152" spans="1:20" ht="30.75" customHeight="1" hidden="1">
      <c r="A152" s="102" t="s">
        <v>167</v>
      </c>
      <c r="B152" s="104" t="s">
        <v>200</v>
      </c>
      <c r="C152" s="100"/>
      <c r="D152" s="51" t="s">
        <v>38</v>
      </c>
      <c r="E152" s="34"/>
      <c r="F152" s="34"/>
      <c r="G152" s="34"/>
      <c r="H152" s="34"/>
      <c r="I152" s="34"/>
      <c r="J152" s="34">
        <v>444</v>
      </c>
      <c r="K152" s="26"/>
      <c r="L152" s="26"/>
      <c r="M152" s="83">
        <f t="shared" si="2"/>
        <v>444</v>
      </c>
      <c r="N152" s="4"/>
      <c r="O152" s="4"/>
      <c r="R152" s="60"/>
      <c r="S152" s="60"/>
      <c r="T152" s="60"/>
    </row>
    <row r="153" spans="1:20" ht="30.75" customHeight="1">
      <c r="A153" s="103"/>
      <c r="B153" s="105"/>
      <c r="C153" s="100"/>
      <c r="D153" s="51" t="s">
        <v>18</v>
      </c>
      <c r="E153" s="34"/>
      <c r="F153" s="34"/>
      <c r="G153" s="34"/>
      <c r="H153" s="34"/>
      <c r="I153" s="34"/>
      <c r="J153" s="34">
        <v>3993</v>
      </c>
      <c r="K153" s="26"/>
      <c r="L153" s="26"/>
      <c r="M153" s="83">
        <f t="shared" si="2"/>
        <v>3993</v>
      </c>
      <c r="N153" s="4"/>
      <c r="O153" s="4"/>
      <c r="R153" s="60"/>
      <c r="S153" s="60"/>
      <c r="T153" s="60"/>
    </row>
    <row r="154" spans="1:20" ht="30.75" customHeight="1" hidden="1">
      <c r="A154" s="87" t="s">
        <v>168</v>
      </c>
      <c r="B154" s="85" t="s">
        <v>169</v>
      </c>
      <c r="C154" s="100"/>
      <c r="D154" s="51" t="s">
        <v>38</v>
      </c>
      <c r="E154" s="34"/>
      <c r="F154" s="34"/>
      <c r="G154" s="34"/>
      <c r="H154" s="34"/>
      <c r="I154" s="34"/>
      <c r="J154" s="34">
        <v>464</v>
      </c>
      <c r="K154" s="26"/>
      <c r="L154" s="26"/>
      <c r="M154" s="83">
        <f t="shared" si="2"/>
        <v>464</v>
      </c>
      <c r="N154" s="4"/>
      <c r="O154" s="4"/>
      <c r="R154" s="60"/>
      <c r="S154" s="60"/>
      <c r="T154" s="60"/>
    </row>
    <row r="155" spans="1:20" ht="30.75" customHeight="1">
      <c r="A155" s="88"/>
      <c r="B155" s="86"/>
      <c r="C155" s="100"/>
      <c r="D155" s="51" t="s">
        <v>18</v>
      </c>
      <c r="E155" s="34"/>
      <c r="F155" s="34"/>
      <c r="G155" s="34"/>
      <c r="H155" s="34"/>
      <c r="I155" s="34"/>
      <c r="J155" s="34">
        <v>4171</v>
      </c>
      <c r="K155" s="26"/>
      <c r="L155" s="26"/>
      <c r="M155" s="83">
        <f t="shared" si="2"/>
        <v>4171</v>
      </c>
      <c r="N155" s="4"/>
      <c r="O155" s="4"/>
      <c r="R155" s="60"/>
      <c r="S155" s="60"/>
      <c r="T155" s="60"/>
    </row>
    <row r="156" spans="1:20" ht="30.75" customHeight="1" hidden="1">
      <c r="A156" s="102" t="s">
        <v>170</v>
      </c>
      <c r="B156" s="85" t="s">
        <v>190</v>
      </c>
      <c r="C156" s="100"/>
      <c r="D156" s="51" t="s">
        <v>38</v>
      </c>
      <c r="E156" s="34"/>
      <c r="F156" s="34"/>
      <c r="G156" s="34"/>
      <c r="H156" s="34"/>
      <c r="I156" s="34"/>
      <c r="J156" s="34">
        <v>300</v>
      </c>
      <c r="K156" s="26"/>
      <c r="L156" s="26"/>
      <c r="M156" s="83">
        <f t="shared" si="2"/>
        <v>300</v>
      </c>
      <c r="N156" s="4"/>
      <c r="O156" s="4"/>
      <c r="R156" s="60"/>
      <c r="S156" s="60"/>
      <c r="T156" s="60"/>
    </row>
    <row r="157" spans="1:20" ht="30.75" customHeight="1">
      <c r="A157" s="103"/>
      <c r="B157" s="86"/>
      <c r="C157" s="100"/>
      <c r="D157" s="51" t="s">
        <v>18</v>
      </c>
      <c r="E157" s="34"/>
      <c r="F157" s="34"/>
      <c r="G157" s="34"/>
      <c r="H157" s="34"/>
      <c r="I157" s="34"/>
      <c r="J157" s="34">
        <v>2698</v>
      </c>
      <c r="K157" s="26"/>
      <c r="L157" s="26"/>
      <c r="M157" s="83">
        <f t="shared" si="2"/>
        <v>2698</v>
      </c>
      <c r="N157" s="4"/>
      <c r="O157" s="4"/>
      <c r="R157" s="60"/>
      <c r="S157" s="60"/>
      <c r="T157" s="60"/>
    </row>
    <row r="158" spans="1:20" ht="30.75" customHeight="1" hidden="1">
      <c r="A158" s="102" t="s">
        <v>171</v>
      </c>
      <c r="B158" s="85" t="s">
        <v>172</v>
      </c>
      <c r="C158" s="100"/>
      <c r="D158" s="51" t="s">
        <v>38</v>
      </c>
      <c r="E158" s="34"/>
      <c r="F158" s="34"/>
      <c r="G158" s="34"/>
      <c r="H158" s="34"/>
      <c r="I158" s="34"/>
      <c r="J158" s="34">
        <v>73</v>
      </c>
      <c r="K158" s="26"/>
      <c r="L158" s="26"/>
      <c r="M158" s="83">
        <f t="shared" si="2"/>
        <v>73</v>
      </c>
      <c r="N158" s="4"/>
      <c r="O158" s="4"/>
      <c r="R158" s="60"/>
      <c r="S158" s="60"/>
      <c r="T158" s="60"/>
    </row>
    <row r="159" spans="1:20" ht="30.75" customHeight="1">
      <c r="A159" s="103"/>
      <c r="B159" s="86"/>
      <c r="C159" s="100"/>
      <c r="D159" s="51" t="s">
        <v>18</v>
      </c>
      <c r="E159" s="34"/>
      <c r="F159" s="34"/>
      <c r="G159" s="34"/>
      <c r="H159" s="34"/>
      <c r="I159" s="34"/>
      <c r="J159" s="34">
        <v>658</v>
      </c>
      <c r="K159" s="26"/>
      <c r="L159" s="26"/>
      <c r="M159" s="83">
        <f t="shared" si="2"/>
        <v>658</v>
      </c>
      <c r="N159" s="4"/>
      <c r="O159" s="4"/>
      <c r="R159" s="60"/>
      <c r="S159" s="60"/>
      <c r="T159" s="60"/>
    </row>
    <row r="160" spans="1:20" ht="30.75" customHeight="1" hidden="1">
      <c r="A160" s="102" t="s">
        <v>173</v>
      </c>
      <c r="B160" s="85" t="s">
        <v>174</v>
      </c>
      <c r="C160" s="100"/>
      <c r="D160" s="51" t="s">
        <v>38</v>
      </c>
      <c r="E160" s="34"/>
      <c r="F160" s="34"/>
      <c r="G160" s="34"/>
      <c r="H160" s="34"/>
      <c r="I160" s="34"/>
      <c r="J160" s="34">
        <v>494</v>
      </c>
      <c r="K160" s="26"/>
      <c r="L160" s="26"/>
      <c r="M160" s="83">
        <f t="shared" si="2"/>
        <v>494</v>
      </c>
      <c r="N160" s="4"/>
      <c r="O160" s="4"/>
      <c r="R160" s="60"/>
      <c r="S160" s="60"/>
      <c r="T160" s="60"/>
    </row>
    <row r="161" spans="1:20" ht="30.75" customHeight="1">
      <c r="A161" s="103"/>
      <c r="B161" s="86"/>
      <c r="C161" s="100"/>
      <c r="D161" s="51" t="s">
        <v>18</v>
      </c>
      <c r="E161" s="34"/>
      <c r="F161" s="34"/>
      <c r="G161" s="34"/>
      <c r="H161" s="34"/>
      <c r="I161" s="34"/>
      <c r="J161" s="34">
        <v>4451</v>
      </c>
      <c r="K161" s="26"/>
      <c r="L161" s="26"/>
      <c r="M161" s="83">
        <f t="shared" si="2"/>
        <v>4451</v>
      </c>
      <c r="N161" s="4"/>
      <c r="O161" s="4"/>
      <c r="R161" s="60"/>
      <c r="S161" s="60"/>
      <c r="T161" s="60"/>
    </row>
    <row r="162" spans="1:20" ht="30.75" customHeight="1" hidden="1">
      <c r="A162" s="102" t="s">
        <v>175</v>
      </c>
      <c r="B162" s="85" t="s">
        <v>176</v>
      </c>
      <c r="C162" s="100"/>
      <c r="D162" s="51" t="s">
        <v>38</v>
      </c>
      <c r="E162" s="34"/>
      <c r="F162" s="34"/>
      <c r="G162" s="34"/>
      <c r="H162" s="34"/>
      <c r="I162" s="34"/>
      <c r="J162" s="34">
        <v>198</v>
      </c>
      <c r="K162" s="26"/>
      <c r="L162" s="26"/>
      <c r="M162" s="83">
        <f t="shared" si="2"/>
        <v>198</v>
      </c>
      <c r="N162" s="4"/>
      <c r="O162" s="4"/>
      <c r="R162" s="60"/>
      <c r="S162" s="60"/>
      <c r="T162" s="60"/>
    </row>
    <row r="163" spans="1:20" ht="30.75" customHeight="1">
      <c r="A163" s="103"/>
      <c r="B163" s="86"/>
      <c r="C163" s="100"/>
      <c r="D163" s="51" t="s">
        <v>18</v>
      </c>
      <c r="E163" s="34"/>
      <c r="F163" s="34"/>
      <c r="G163" s="34"/>
      <c r="H163" s="34"/>
      <c r="I163" s="34"/>
      <c r="J163" s="34">
        <v>1783</v>
      </c>
      <c r="K163" s="26"/>
      <c r="L163" s="26"/>
      <c r="M163" s="83">
        <f t="shared" si="2"/>
        <v>1783</v>
      </c>
      <c r="N163" s="4"/>
      <c r="O163" s="4"/>
      <c r="R163" s="60"/>
      <c r="S163" s="60"/>
      <c r="T163" s="60"/>
    </row>
    <row r="164" spans="1:20" ht="30.75" customHeight="1" hidden="1">
      <c r="A164" s="102" t="s">
        <v>178</v>
      </c>
      <c r="B164" s="85" t="s">
        <v>177</v>
      </c>
      <c r="C164" s="100"/>
      <c r="D164" s="51" t="s">
        <v>38</v>
      </c>
      <c r="E164" s="34"/>
      <c r="F164" s="34"/>
      <c r="G164" s="34"/>
      <c r="H164" s="34"/>
      <c r="I164" s="34"/>
      <c r="J164" s="34">
        <v>63</v>
      </c>
      <c r="K164" s="26"/>
      <c r="L164" s="26"/>
      <c r="M164" s="83">
        <f t="shared" si="2"/>
        <v>63</v>
      </c>
      <c r="N164" s="4"/>
      <c r="O164" s="4"/>
      <c r="R164" s="60"/>
      <c r="S164" s="60"/>
      <c r="T164" s="60"/>
    </row>
    <row r="165" spans="1:20" ht="30.75" customHeight="1">
      <c r="A165" s="103"/>
      <c r="B165" s="86"/>
      <c r="C165" s="100"/>
      <c r="D165" s="51" t="s">
        <v>18</v>
      </c>
      <c r="E165" s="34"/>
      <c r="F165" s="34"/>
      <c r="G165" s="34"/>
      <c r="H165" s="34"/>
      <c r="I165" s="34"/>
      <c r="J165" s="34">
        <v>563</v>
      </c>
      <c r="K165" s="26"/>
      <c r="L165" s="26"/>
      <c r="M165" s="83">
        <f t="shared" si="2"/>
        <v>563</v>
      </c>
      <c r="N165" s="4"/>
      <c r="O165" s="4"/>
      <c r="R165" s="60"/>
      <c r="S165" s="60"/>
      <c r="T165" s="60"/>
    </row>
    <row r="166" spans="1:20" ht="30.75" customHeight="1">
      <c r="A166" s="87" t="s">
        <v>179</v>
      </c>
      <c r="B166" s="85" t="s">
        <v>180</v>
      </c>
      <c r="C166" s="100"/>
      <c r="D166" s="51" t="s">
        <v>38</v>
      </c>
      <c r="E166" s="34"/>
      <c r="F166" s="34"/>
      <c r="G166" s="34"/>
      <c r="H166" s="34"/>
      <c r="I166" s="34"/>
      <c r="J166" s="34">
        <v>0</v>
      </c>
      <c r="K166" s="26"/>
      <c r="L166" s="26"/>
      <c r="M166" s="83">
        <f t="shared" si="2"/>
        <v>0</v>
      </c>
      <c r="N166" s="4"/>
      <c r="O166" s="4"/>
      <c r="R166" s="60"/>
      <c r="S166" s="60"/>
      <c r="T166" s="60"/>
    </row>
    <row r="167" spans="1:20" ht="30.75" customHeight="1" hidden="1">
      <c r="A167" s="88"/>
      <c r="B167" s="86"/>
      <c r="C167" s="100"/>
      <c r="D167" s="51" t="s">
        <v>18</v>
      </c>
      <c r="E167" s="34"/>
      <c r="F167" s="34"/>
      <c r="G167" s="34"/>
      <c r="H167" s="34"/>
      <c r="I167" s="34"/>
      <c r="J167" s="34"/>
      <c r="K167" s="26"/>
      <c r="L167" s="26"/>
      <c r="M167" s="83">
        <f t="shared" si="2"/>
        <v>0</v>
      </c>
      <c r="N167" s="4"/>
      <c r="O167" s="4"/>
      <c r="R167" s="60"/>
      <c r="S167" s="60"/>
      <c r="T167" s="60"/>
    </row>
    <row r="168" spans="1:20" ht="30.75" customHeight="1">
      <c r="A168" s="102" t="s">
        <v>181</v>
      </c>
      <c r="B168" s="85" t="s">
        <v>182</v>
      </c>
      <c r="C168" s="100"/>
      <c r="D168" s="51" t="s">
        <v>38</v>
      </c>
      <c r="E168" s="34"/>
      <c r="F168" s="34"/>
      <c r="G168" s="34"/>
      <c r="H168" s="34"/>
      <c r="I168" s="34"/>
      <c r="J168" s="34">
        <v>0</v>
      </c>
      <c r="K168" s="26"/>
      <c r="L168" s="26"/>
      <c r="M168" s="83">
        <f t="shared" si="2"/>
        <v>0</v>
      </c>
      <c r="N168" s="4"/>
      <c r="O168" s="4"/>
      <c r="R168" s="60"/>
      <c r="S168" s="60"/>
      <c r="T168" s="60"/>
    </row>
    <row r="169" spans="1:20" ht="30.75" customHeight="1" hidden="1">
      <c r="A169" s="103"/>
      <c r="B169" s="86"/>
      <c r="C169" s="100"/>
      <c r="D169" s="51" t="s">
        <v>18</v>
      </c>
      <c r="E169" s="34"/>
      <c r="F169" s="34"/>
      <c r="G169" s="34"/>
      <c r="H169" s="34"/>
      <c r="I169" s="34"/>
      <c r="J169" s="34"/>
      <c r="K169" s="26"/>
      <c r="L169" s="26"/>
      <c r="M169" s="83">
        <f t="shared" si="2"/>
        <v>0</v>
      </c>
      <c r="N169" s="4"/>
      <c r="O169" s="4"/>
      <c r="R169" s="60"/>
      <c r="S169" s="60"/>
      <c r="T169" s="60"/>
    </row>
    <row r="170" spans="1:20" ht="30.75" customHeight="1">
      <c r="A170" s="87" t="s">
        <v>183</v>
      </c>
      <c r="B170" s="85" t="s">
        <v>184</v>
      </c>
      <c r="C170" s="100"/>
      <c r="D170" s="51" t="s">
        <v>38</v>
      </c>
      <c r="E170" s="34"/>
      <c r="F170" s="34"/>
      <c r="G170" s="34"/>
      <c r="H170" s="34"/>
      <c r="I170" s="34"/>
      <c r="J170" s="34">
        <v>0</v>
      </c>
      <c r="K170" s="26"/>
      <c r="L170" s="26"/>
      <c r="M170" s="83">
        <f t="shared" si="2"/>
        <v>0</v>
      </c>
      <c r="N170" s="4"/>
      <c r="O170" s="4"/>
      <c r="R170" s="60"/>
      <c r="S170" s="60"/>
      <c r="T170" s="60"/>
    </row>
    <row r="171" spans="1:20" ht="30.75" customHeight="1" hidden="1">
      <c r="A171" s="88"/>
      <c r="B171" s="86"/>
      <c r="C171" s="100"/>
      <c r="D171" s="51" t="s">
        <v>18</v>
      </c>
      <c r="E171" s="34"/>
      <c r="F171" s="34"/>
      <c r="G171" s="34"/>
      <c r="H171" s="38"/>
      <c r="I171" s="34"/>
      <c r="J171" s="34"/>
      <c r="K171" s="26"/>
      <c r="L171" s="26"/>
      <c r="M171" s="83">
        <f t="shared" si="2"/>
        <v>0</v>
      </c>
      <c r="N171" s="4"/>
      <c r="O171" s="4"/>
      <c r="R171" s="60"/>
      <c r="S171" s="60"/>
      <c r="T171" s="60"/>
    </row>
    <row r="172" spans="1:20" ht="30.75" customHeight="1">
      <c r="A172" s="87" t="s">
        <v>185</v>
      </c>
      <c r="B172" s="85" t="s">
        <v>186</v>
      </c>
      <c r="C172" s="100"/>
      <c r="D172" s="51" t="s">
        <v>38</v>
      </c>
      <c r="E172" s="34"/>
      <c r="F172" s="34"/>
      <c r="G172" s="34"/>
      <c r="H172" s="34"/>
      <c r="I172" s="34"/>
      <c r="J172" s="34">
        <f>465+1121.7+51+52+133</f>
        <v>1822.7</v>
      </c>
      <c r="K172" s="26"/>
      <c r="L172" s="26"/>
      <c r="M172" s="83">
        <f t="shared" si="2"/>
        <v>1822.7</v>
      </c>
      <c r="N172" s="4"/>
      <c r="O172" s="4"/>
      <c r="R172" s="81"/>
      <c r="S172" s="81"/>
      <c r="T172" s="81"/>
    </row>
    <row r="173" spans="1:24" ht="30.75" customHeight="1">
      <c r="A173" s="88"/>
      <c r="B173" s="86"/>
      <c r="C173" s="101"/>
      <c r="D173" s="51" t="s">
        <v>18</v>
      </c>
      <c r="E173" s="76"/>
      <c r="F173" s="76"/>
      <c r="G173" s="76"/>
      <c r="H173" s="76"/>
      <c r="I173" s="76"/>
      <c r="J173" s="34">
        <v>6092</v>
      </c>
      <c r="K173" s="26"/>
      <c r="L173" s="26"/>
      <c r="M173" s="83">
        <f t="shared" si="2"/>
        <v>6092</v>
      </c>
      <c r="N173" s="66"/>
      <c r="O173" s="66"/>
      <c r="P173" s="66"/>
      <c r="Q173" s="67"/>
      <c r="R173" s="82"/>
      <c r="S173" s="82"/>
      <c r="T173" s="82"/>
      <c r="U173" s="67"/>
      <c r="V173" s="68"/>
      <c r="W173" s="67"/>
      <c r="X173" s="68"/>
    </row>
    <row r="174" spans="1:24" ht="30.75" customHeight="1" hidden="1">
      <c r="A174" s="50" t="s">
        <v>196</v>
      </c>
      <c r="B174" s="25" t="s">
        <v>197</v>
      </c>
      <c r="C174" s="75"/>
      <c r="D174" s="51" t="s">
        <v>38</v>
      </c>
      <c r="E174" s="34"/>
      <c r="F174" s="34"/>
      <c r="G174" s="34"/>
      <c r="H174" s="34"/>
      <c r="I174" s="34"/>
      <c r="J174" s="34">
        <v>20</v>
      </c>
      <c r="K174" s="26"/>
      <c r="L174" s="26"/>
      <c r="M174" s="83">
        <f t="shared" si="2"/>
        <v>20</v>
      </c>
      <c r="N174" s="66"/>
      <c r="O174" s="66"/>
      <c r="P174" s="66"/>
      <c r="Q174" s="67"/>
      <c r="R174" s="68"/>
      <c r="S174" s="68"/>
      <c r="T174" s="68"/>
      <c r="U174" s="67"/>
      <c r="V174" s="68"/>
      <c r="W174" s="67"/>
      <c r="X174" s="68"/>
    </row>
    <row r="175" spans="1:24" ht="30.75" customHeight="1">
      <c r="A175" s="50" t="s">
        <v>199</v>
      </c>
      <c r="B175" s="25" t="s">
        <v>201</v>
      </c>
      <c r="C175" s="75"/>
      <c r="D175" s="51" t="s">
        <v>38</v>
      </c>
      <c r="E175" s="34"/>
      <c r="F175" s="34"/>
      <c r="G175" s="34"/>
      <c r="H175" s="34"/>
      <c r="I175" s="34"/>
      <c r="J175" s="34">
        <v>2400</v>
      </c>
      <c r="K175" s="26"/>
      <c r="L175" s="26"/>
      <c r="M175" s="83">
        <f>J175</f>
        <v>2400</v>
      </c>
      <c r="N175" s="66"/>
      <c r="O175" s="66"/>
      <c r="P175" s="66"/>
      <c r="Q175" s="67"/>
      <c r="R175" s="68"/>
      <c r="S175" s="68"/>
      <c r="T175" s="68"/>
      <c r="U175" s="67"/>
      <c r="V175" s="68"/>
      <c r="W175" s="67"/>
      <c r="X175" s="68"/>
    </row>
    <row r="176" spans="1:20" ht="15">
      <c r="A176" s="73"/>
      <c r="B176" s="13" t="s">
        <v>19</v>
      </c>
      <c r="C176" s="13"/>
      <c r="D176" s="28"/>
      <c r="E176" s="38">
        <f>E177+E178</f>
        <v>15093</v>
      </c>
      <c r="F176" s="38">
        <f>F53+F54+F57+F58+F59+F60+F61+F66+F67+F70+F72+F75+F76+F77+F78+F79+F80+F86+F87</f>
        <v>36733</v>
      </c>
      <c r="G176" s="38">
        <f>G177+G178</f>
        <v>19992</v>
      </c>
      <c r="H176" s="38">
        <f>H177+H178</f>
        <v>14273</v>
      </c>
      <c r="I176" s="38">
        <f>I177+I178+I179</f>
        <v>24224</v>
      </c>
      <c r="J176" s="38">
        <f>J177+J178+J179</f>
        <v>35322.7</v>
      </c>
      <c r="K176" s="38">
        <f>K177+K178+K179</f>
        <v>33000</v>
      </c>
      <c r="L176" s="38">
        <f>L177+L178+L179</f>
        <v>33000</v>
      </c>
      <c r="M176" s="9">
        <f t="shared" si="2"/>
        <v>211637.7</v>
      </c>
      <c r="N176" s="64"/>
      <c r="O176" s="64"/>
      <c r="P176" s="65"/>
      <c r="S176" s="60"/>
      <c r="T176" s="60"/>
    </row>
    <row r="177" spans="1:16" ht="24.75" customHeight="1">
      <c r="A177" s="74"/>
      <c r="B177" s="106"/>
      <c r="C177" s="107"/>
      <c r="D177" s="12" t="s">
        <v>38</v>
      </c>
      <c r="E177" s="34">
        <f>E53+E54+E57+E59+E60+E61+E66+E67+E70+E72+E75+E76+E77+E78+E79+E80+E86+E87+E89+E91+E94+E95</f>
        <v>15093</v>
      </c>
      <c r="F177" s="34">
        <f>F53+F54+F57+F59+F60+F61+F66+F67+F70+F72+F75+F76+F77+F78+F79+F80+F86+F87+F89+F91+F94+F95</f>
        <v>16726</v>
      </c>
      <c r="G177" s="34">
        <f>G53+G57+G65+G70+G74+G94+G95+G101+G102+G104+G111+G112+G113+G114+G116+G117</f>
        <v>9192</v>
      </c>
      <c r="H177" s="34">
        <f>H129</f>
        <v>182</v>
      </c>
      <c r="I177" s="34">
        <f>I133+I134+I136+I138+I140+I142+I144+I146+I148</f>
        <v>4969</v>
      </c>
      <c r="J177" s="34">
        <f>J150+J152+J154+J156+J158+J160+J162+J164+J172+J174+J175</f>
        <v>6541.7</v>
      </c>
      <c r="K177" s="34">
        <f>K131</f>
        <v>3000</v>
      </c>
      <c r="L177" s="34">
        <f>L131</f>
        <v>3000</v>
      </c>
      <c r="M177" s="83">
        <f>E177+F177+G177+H177+I177+J177+K177+L177</f>
        <v>58703.7</v>
      </c>
      <c r="N177" s="70"/>
      <c r="O177" s="36"/>
      <c r="P177" s="71"/>
    </row>
    <row r="178" spans="1:16" ht="27" customHeight="1">
      <c r="A178" s="74"/>
      <c r="B178" s="108"/>
      <c r="C178" s="109"/>
      <c r="D178" s="12" t="s">
        <v>18</v>
      </c>
      <c r="E178" s="34"/>
      <c r="F178" s="34">
        <f>F58</f>
        <v>20007</v>
      </c>
      <c r="G178" s="34">
        <v>10800</v>
      </c>
      <c r="H178" s="34">
        <f>H58+H66+H71+H75+H103+H115+H128+H130</f>
        <v>14091</v>
      </c>
      <c r="I178" s="34">
        <f>I135+I137+I139+I141+I143+I145+I147</f>
        <v>19255</v>
      </c>
      <c r="J178" s="34">
        <f>J132+J151+J153+J155+J157+J159+J161+J163+J165+J167+J169+J171+J173</f>
        <v>26781</v>
      </c>
      <c r="K178" s="34">
        <f>K132</f>
        <v>30000</v>
      </c>
      <c r="L178" s="34">
        <f>L132</f>
        <v>30000</v>
      </c>
      <c r="M178" s="83">
        <f t="shared" si="2"/>
        <v>150934</v>
      </c>
      <c r="N178" s="72"/>
      <c r="O178" s="72"/>
      <c r="P178" s="72"/>
    </row>
    <row r="179" spans="1:15" ht="25.5">
      <c r="A179" s="74"/>
      <c r="B179" s="110"/>
      <c r="C179" s="111"/>
      <c r="D179" s="52" t="s">
        <v>162</v>
      </c>
      <c r="E179" s="38"/>
      <c r="F179" s="38"/>
      <c r="G179" s="38"/>
      <c r="H179" s="38"/>
      <c r="I179" s="34"/>
      <c r="J179" s="34">
        <f>J149</f>
        <v>2000</v>
      </c>
      <c r="K179" s="38">
        <v>0</v>
      </c>
      <c r="L179" s="38">
        <v>0</v>
      </c>
      <c r="M179" s="9">
        <v>0</v>
      </c>
      <c r="N179" s="58"/>
      <c r="O179" s="4"/>
    </row>
    <row r="180" spans="1:16" ht="15">
      <c r="A180" s="40"/>
      <c r="B180" s="29" t="s">
        <v>32</v>
      </c>
      <c r="C180" s="29"/>
      <c r="D180" s="29"/>
      <c r="E180" s="38">
        <f>E181+E182</f>
        <v>15093</v>
      </c>
      <c r="F180" s="38">
        <f aca="true" t="shared" si="3" ref="F180:L180">F181+F182</f>
        <v>36733</v>
      </c>
      <c r="G180" s="38">
        <f>G176+G49</f>
        <v>21215</v>
      </c>
      <c r="H180" s="38">
        <f>H176+H49</f>
        <v>14697</v>
      </c>
      <c r="I180" s="38">
        <f>I181+I182+I183</f>
        <v>24486</v>
      </c>
      <c r="J180" s="38">
        <f>J181+J182+J183</f>
        <v>35502.7</v>
      </c>
      <c r="K180" s="38">
        <f t="shared" si="3"/>
        <v>33200</v>
      </c>
      <c r="L180" s="38">
        <f t="shared" si="3"/>
        <v>33200</v>
      </c>
      <c r="M180" s="9">
        <f t="shared" si="2"/>
        <v>214126.7</v>
      </c>
      <c r="N180" s="56"/>
      <c r="O180" s="7"/>
      <c r="P180" s="4"/>
    </row>
    <row r="181" spans="1:15" ht="18" customHeight="1">
      <c r="A181" s="40"/>
      <c r="B181" s="13" t="s">
        <v>20</v>
      </c>
      <c r="C181" s="13"/>
      <c r="D181" s="29"/>
      <c r="E181" s="38">
        <f aca="true" t="shared" si="4" ref="E181:J181">E49+E177</f>
        <v>15093</v>
      </c>
      <c r="F181" s="38">
        <f t="shared" si="4"/>
        <v>16726</v>
      </c>
      <c r="G181" s="38">
        <f t="shared" si="4"/>
        <v>10415</v>
      </c>
      <c r="H181" s="38">
        <f t="shared" si="4"/>
        <v>606</v>
      </c>
      <c r="I181" s="38">
        <f t="shared" si="4"/>
        <v>5231</v>
      </c>
      <c r="J181" s="38">
        <f t="shared" si="4"/>
        <v>6721.7</v>
      </c>
      <c r="K181" s="38">
        <f>K177+K49</f>
        <v>3200</v>
      </c>
      <c r="L181" s="38">
        <f>L177+L49</f>
        <v>3200</v>
      </c>
      <c r="M181" s="9">
        <f t="shared" si="2"/>
        <v>61192.7</v>
      </c>
      <c r="N181" s="57"/>
      <c r="O181" s="18"/>
    </row>
    <row r="182" spans="1:15" ht="15" customHeight="1">
      <c r="A182" s="40"/>
      <c r="B182" s="13" t="s">
        <v>18</v>
      </c>
      <c r="C182" s="13"/>
      <c r="D182" s="29"/>
      <c r="E182" s="38">
        <v>0</v>
      </c>
      <c r="F182" s="38">
        <f aca="true" t="shared" si="5" ref="F182:L182">F178</f>
        <v>20007</v>
      </c>
      <c r="G182" s="38">
        <f t="shared" si="5"/>
        <v>10800</v>
      </c>
      <c r="H182" s="38">
        <f t="shared" si="5"/>
        <v>14091</v>
      </c>
      <c r="I182" s="38">
        <f t="shared" si="5"/>
        <v>19255</v>
      </c>
      <c r="J182" s="38">
        <f t="shared" si="5"/>
        <v>26781</v>
      </c>
      <c r="K182" s="38">
        <f t="shared" si="5"/>
        <v>30000</v>
      </c>
      <c r="L182" s="38">
        <f t="shared" si="5"/>
        <v>30000</v>
      </c>
      <c r="M182" s="9">
        <f t="shared" si="2"/>
        <v>150934</v>
      </c>
      <c r="N182" s="5"/>
      <c r="O182" s="5"/>
    </row>
    <row r="183" spans="1:13" ht="15">
      <c r="A183" s="40"/>
      <c r="B183" s="55" t="s">
        <v>162</v>
      </c>
      <c r="C183" s="53"/>
      <c r="D183" s="53"/>
      <c r="E183" s="54"/>
      <c r="F183" s="54"/>
      <c r="G183" s="54"/>
      <c r="H183" s="54"/>
      <c r="I183" s="61"/>
      <c r="J183" s="84">
        <f>J179</f>
        <v>2000</v>
      </c>
      <c r="K183" s="69">
        <v>0</v>
      </c>
      <c r="L183" s="69">
        <v>0</v>
      </c>
      <c r="M183" s="9">
        <f t="shared" si="2"/>
        <v>2000</v>
      </c>
    </row>
    <row r="184" spans="8:13" ht="12.75">
      <c r="H184" s="46"/>
      <c r="I184" s="46"/>
      <c r="K184" s="8"/>
      <c r="L184" s="8"/>
      <c r="M184" s="8"/>
    </row>
    <row r="185" spans="8:9" ht="12.75">
      <c r="H185" s="46"/>
      <c r="I185" s="46"/>
    </row>
    <row r="186" spans="8:9" ht="12.75">
      <c r="H186" s="46"/>
      <c r="I186" s="46"/>
    </row>
    <row r="187" spans="8:9" ht="12.75">
      <c r="H187" s="46"/>
      <c r="I187" s="46"/>
    </row>
    <row r="188" spans="8:9" ht="12.75">
      <c r="H188" s="46"/>
      <c r="I188" s="46"/>
    </row>
    <row r="189" spans="8:9" ht="12.75">
      <c r="H189" s="46"/>
      <c r="I189" s="46"/>
    </row>
    <row r="190" spans="8:9" ht="12.75">
      <c r="H190" s="46"/>
      <c r="I190" s="46"/>
    </row>
    <row r="191" spans="8:9" ht="12.75">
      <c r="H191" s="46"/>
      <c r="I191" s="46"/>
    </row>
    <row r="192" spans="8:9" ht="12.75">
      <c r="H192" s="46"/>
      <c r="I192" s="46"/>
    </row>
    <row r="193" spans="8:9" ht="12.75">
      <c r="H193" s="46"/>
      <c r="I193" s="46"/>
    </row>
    <row r="194" spans="8:9" ht="12.75">
      <c r="H194" s="46"/>
      <c r="I194" s="46"/>
    </row>
    <row r="195" spans="8:9" ht="12.75">
      <c r="H195" s="46"/>
      <c r="I195" s="46"/>
    </row>
    <row r="196" spans="8:9" ht="12.75">
      <c r="H196" s="46"/>
      <c r="I196" s="46"/>
    </row>
    <row r="197" spans="8:9" ht="12.75">
      <c r="H197" s="46"/>
      <c r="I197" s="46"/>
    </row>
    <row r="198" spans="8:9" ht="12.75">
      <c r="H198" s="46"/>
      <c r="I198" s="46"/>
    </row>
    <row r="199" spans="8:9" ht="12.75">
      <c r="H199" s="46"/>
      <c r="I199" s="46"/>
    </row>
    <row r="200" spans="8:9" ht="12.75">
      <c r="H200" s="46"/>
      <c r="I200" s="46"/>
    </row>
    <row r="201" spans="8:9" ht="12.75">
      <c r="H201" s="46"/>
      <c r="I201" s="46"/>
    </row>
    <row r="202" spans="8:9" ht="12.75">
      <c r="H202" s="46"/>
      <c r="I202" s="46"/>
    </row>
    <row r="203" spans="8:9" ht="12.75">
      <c r="H203" s="46"/>
      <c r="I203" s="46"/>
    </row>
    <row r="204" spans="8:9" ht="12.75">
      <c r="H204" s="46"/>
      <c r="I204" s="46"/>
    </row>
    <row r="205" spans="8:9" ht="12.75">
      <c r="H205" s="46"/>
      <c r="I205" s="46"/>
    </row>
    <row r="206" spans="8:9" ht="12.75">
      <c r="H206" s="46"/>
      <c r="I206" s="46"/>
    </row>
    <row r="207" spans="8:9" ht="12.75">
      <c r="H207" s="46"/>
      <c r="I207" s="46"/>
    </row>
    <row r="208" spans="8:9" ht="12.75">
      <c r="H208" s="46"/>
      <c r="I208" s="46"/>
    </row>
    <row r="209" spans="8:9" ht="12.75">
      <c r="H209" s="46"/>
      <c r="I209" s="46"/>
    </row>
    <row r="210" spans="8:9" ht="12.75">
      <c r="H210" s="46"/>
      <c r="I210" s="46"/>
    </row>
    <row r="211" spans="8:9" ht="12.75">
      <c r="H211" s="46"/>
      <c r="I211" s="46"/>
    </row>
    <row r="212" spans="8:9" ht="12.75">
      <c r="H212" s="46"/>
      <c r="I212" s="46"/>
    </row>
    <row r="213" spans="8:9" ht="12.75">
      <c r="H213" s="46"/>
      <c r="I213" s="46"/>
    </row>
    <row r="214" spans="8:9" ht="12.75">
      <c r="H214" s="46"/>
      <c r="I214" s="46"/>
    </row>
    <row r="215" spans="8:9" ht="12.75">
      <c r="H215" s="46"/>
      <c r="I215" s="46"/>
    </row>
    <row r="216" spans="8:9" ht="12.75">
      <c r="H216" s="46"/>
      <c r="I216" s="46"/>
    </row>
    <row r="217" spans="8:9" ht="12.75">
      <c r="H217" s="46"/>
      <c r="I217" s="46"/>
    </row>
    <row r="218" spans="8:9" ht="12.75">
      <c r="H218" s="46"/>
      <c r="I218" s="46"/>
    </row>
  </sheetData>
  <sheetProtection/>
  <mergeCells count="69">
    <mergeCell ref="A172:A173"/>
    <mergeCell ref="B172:B173"/>
    <mergeCell ref="B131:B132"/>
    <mergeCell ref="A131:A132"/>
    <mergeCell ref="B177:C179"/>
    <mergeCell ref="B166:B167"/>
    <mergeCell ref="A166:A167"/>
    <mergeCell ref="B168:B169"/>
    <mergeCell ref="A168:A169"/>
    <mergeCell ref="B170:B171"/>
    <mergeCell ref="A158:A159"/>
    <mergeCell ref="A170:A171"/>
    <mergeCell ref="B158:B159"/>
    <mergeCell ref="B160:B161"/>
    <mergeCell ref="A160:A161"/>
    <mergeCell ref="B162:B163"/>
    <mergeCell ref="A162:A163"/>
    <mergeCell ref="B164:B165"/>
    <mergeCell ref="A164:A165"/>
    <mergeCell ref="A150:A151"/>
    <mergeCell ref="B152:B153"/>
    <mergeCell ref="A152:A153"/>
    <mergeCell ref="B154:B155"/>
    <mergeCell ref="A154:A155"/>
    <mergeCell ref="B156:B157"/>
    <mergeCell ref="A156:A157"/>
    <mergeCell ref="B138:B139"/>
    <mergeCell ref="B140:B141"/>
    <mergeCell ref="B146:B147"/>
    <mergeCell ref="A146:A147"/>
    <mergeCell ref="A144:A145"/>
    <mergeCell ref="B144:B145"/>
    <mergeCell ref="A142:A143"/>
    <mergeCell ref="B142:B143"/>
    <mergeCell ref="A140:A141"/>
    <mergeCell ref="A138:A139"/>
    <mergeCell ref="A22:M22"/>
    <mergeCell ref="C23:C49"/>
    <mergeCell ref="A136:A137"/>
    <mergeCell ref="A134:A135"/>
    <mergeCell ref="B134:B135"/>
    <mergeCell ref="B136:B137"/>
    <mergeCell ref="B65:B66"/>
    <mergeCell ref="A65:A66"/>
    <mergeCell ref="C55:C173"/>
    <mergeCell ref="B150:B151"/>
    <mergeCell ref="B6:M6"/>
    <mergeCell ref="I1:M1"/>
    <mergeCell ref="B7:M7"/>
    <mergeCell ref="D2:M2"/>
    <mergeCell ref="D3:M3"/>
    <mergeCell ref="D4:M4"/>
    <mergeCell ref="B8:M8"/>
    <mergeCell ref="B9:M9"/>
    <mergeCell ref="A70:A71"/>
    <mergeCell ref="B70:B71"/>
    <mergeCell ref="A114:A115"/>
    <mergeCell ref="B108:B109"/>
    <mergeCell ref="B102:B103"/>
    <mergeCell ref="A102:A103"/>
    <mergeCell ref="A57:A58"/>
    <mergeCell ref="B51:M51"/>
    <mergeCell ref="B127:B128"/>
    <mergeCell ref="A127:A128"/>
    <mergeCell ref="A129:A130"/>
    <mergeCell ref="B129:B130"/>
    <mergeCell ref="B114:B115"/>
    <mergeCell ref="A74:A75"/>
    <mergeCell ref="B74:B75"/>
  </mergeCells>
  <printOptions/>
  <pageMargins left="0.4724409448818898" right="0.3937007874015748" top="0.1968503937007874" bottom="0.1968503937007874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2019-07-02T07:52:02Z</cp:lastPrinted>
  <dcterms:created xsi:type="dcterms:W3CDTF">2015-10-20T08:04:29Z</dcterms:created>
  <dcterms:modified xsi:type="dcterms:W3CDTF">2019-07-03T13:10:22Z</dcterms:modified>
  <cp:category/>
  <cp:version/>
  <cp:contentType/>
  <cp:contentStatus/>
</cp:coreProperties>
</file>