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<sst xmlns="http://schemas.openxmlformats.org/spreadsheetml/2006/main" count="1726" uniqueCount="367">
  <si>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</si>
  <si>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</si>
  <si>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</si>
  <si>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</si>
  <si>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</si>
  <si>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</si>
  <si>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</si>
  <si>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</si>
  <si>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</si>
  <si>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</si>
  <si>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</si>
  <si>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</si>
  <si>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</si>
  <si>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</si>
  <si>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</si>
  <si>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</si>
  <si>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</si>
  <si>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</si>
  <si>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</si>
  <si>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</si>
  <si>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</si>
  <si>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</si>
  <si>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</si>
  <si>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</si>
  <si>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</si>
  <si>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</si>
  <si>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</si>
  <si>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</si>
  <si>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</si>
  <si>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</si>
  <si>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</si>
  <si>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</si>
  <si>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</si>
  <si>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</si>
  <si>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</si>
  <si>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</si>
  <si>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</si>
  <si>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</si>
  <si>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</si>
  <si>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</si>
  <si>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</si>
  <si>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</si>
  <si>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</si>
  <si>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</si>
  <si>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</si>
  <si>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</si>
  <si>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</si>
  <si>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</si>
  <si>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</si>
  <si>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</si>
  <si>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</si>
  <si>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</si>
  <si>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</si>
  <si>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</si>
  <si>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</si>
  <si>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</si>
  <si>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</si>
  <si>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</si>
  <si>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</si>
  <si>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</si>
  <si>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</si>
  <si>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</si>
  <si>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</si>
  <si>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</si>
  <si>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</si>
  <si>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</si>
  <si>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</si>
  <si>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</si>
  <si>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</si>
  <si>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</si>
  <si>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</si>
  <si>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</si>
  <si>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</si>
  <si>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</si>
  <si>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</si>
  <si>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</si>
  <si>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</si>
  <si>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</si>
  <si>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</si>
  <si>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</si>
  <si>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</si>
  <si>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</si>
  <si>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</si>
  <si>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</si>
  <si>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</si>
  <si>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</si>
  <si>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</si>
  <si>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</si>
  <si>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</si>
  <si>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</si>
  <si>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</si>
  <si>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</si>
  <si>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</si>
  <si>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</si>
  <si>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</si>
  <si>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</si>
  <si>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</si>
  <si>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</si>
  <si>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</si>
  <si>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</si>
  <si>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</si>
  <si>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</si>
  <si>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</si>
  <si>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</si>
  <si>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</si>
  <si>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</si>
  <si>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</si>
  <si>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</si>
  <si>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</si>
  <si>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</si>
  <si>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</si>
  <si>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</si>
  <si>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</si>
  <si>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</si>
  <si>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</si>
  <si>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</si>
  <si>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</si>
  <si>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</si>
  <si>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</si>
  <si>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</si>
  <si>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</si>
  <si>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</si>
  <si>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</si>
  <si>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</si>
  <si>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</si>
  <si>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</si>
  <si>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</si>
  <si>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</si>
  <si>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</si>
  <si>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</si>
  <si>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</si>
  <si>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</si>
  <si>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</si>
  <si>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</si>
  <si>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</si>
  <si>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</si>
  <si>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</si>
  <si>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</si>
  <si>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</si>
  <si>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</si>
  <si>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</si>
  <si>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</si>
  <si>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</si>
  <si>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</si>
  <si>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</si>
  <si>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</si>
  <si>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</si>
  <si>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</si>
  <si>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</si>
  <si>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</si>
  <si>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</si>
  <si>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</si>
  <si>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</si>
  <si>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</si>
  <si>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</si>
  <si>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</si>
  <si>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</si>
  <si>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</si>
  <si>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</si>
  <si>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</si>
  <si>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</si>
  <si>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</si>
  <si>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</si>
  <si>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</si>
  <si>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</si>
  <si>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</si>
  <si>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</si>
  <si>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</si>
  <si>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</si>
  <si>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</si>
  <si>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</si>
  <si>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</si>
  <si>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</si>
  <si>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</si>
  <si>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</si>
  <si>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</si>
  <si>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</si>
  <si>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</si>
  <si>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</si>
  <si>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</si>
  <si>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</si>
  <si>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</si>
  <si>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</si>
  <si>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</si>
  <si>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</si>
  <si>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</si>
  <si>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</si>
  <si>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</si>
  <si>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</si>
  <si>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</si>
  <si>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</si>
  <si>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</si>
  <si>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</si>
  <si>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</si>
  <si>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</si>
  <si>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</si>
  <si>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</si>
  <si>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</si>
  <si>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</si>
  <si>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</si>
  <si>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</si>
  <si>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</si>
  <si>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</si>
  <si>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</si>
  <si>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</si>
  <si>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</si>
  <si>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</si>
  <si>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</si>
  <si>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</si>
  <si>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</si>
  <si>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</si>
  <si>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</si>
  <si>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</si>
  <si>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</si>
  <si>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</si>
  <si>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</si>
  <si>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</si>
  <si>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</si>
  <si>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</si>
  <si>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</si>
  <si>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</si>
  <si>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</si>
  <si>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</si>
  <si>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</si>
  <si>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</si>
  <si>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</si>
  <si>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</si>
  <si>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</si>
  <si>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</si>
  <si>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</si>
  <si>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</si>
  <si>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</si>
  <si>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</si>
  <si>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</si>
  <si>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</si>
  <si>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</si>
  <si>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</si>
  <si>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</si>
  <si>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</si>
  <si>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</si>
  <si>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</si>
  <si>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</si>
  <si>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</si>
  <si>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</si>
  <si>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</si>
  <si>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</si>
  <si>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</si>
  <si>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</si>
  <si>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</si>
  <si>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</si>
  <si>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</si>
  <si>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</si>
  <si>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</si>
  <si>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</si>
  <si>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</si>
  <si>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</si>
  <si>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</si>
  <si>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</si>
  <si>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</si>
  <si>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</si>
  <si>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</si>
  <si>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</si>
  <si>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</si>
  <si>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</si>
  <si>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</si>
  <si>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</si>
  <si>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</si>
  <si>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</si>
  <si>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</si>
  <si>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</si>
  <si>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</si>
  <si>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</si>
  <si>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</si>
  <si>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</si>
  <si>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</si>
  <si>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</si>
  <si>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</si>
  <si>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</si>
  <si>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</si>
  <si>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</si>
  <si>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</si>
  <si>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</si>
  <si>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</si>
  <si>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</si>
  <si>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</si>
  <si>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</si>
  <si>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</si>
  <si>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</si>
  <si>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</si>
  <si>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</si>
  <si>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</si>
  <si>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</si>
  <si>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</si>
  <si>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</si>
  <si>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</si>
  <si>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</si>
  <si>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</si>
  <si>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</si>
  <si>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</si>
  <si>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</si>
  <si>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</si>
  <si>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</si>
  <si>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</si>
  <si>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</si>
  <si>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</si>
  <si>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</si>
  <si>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</si>
  <si>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</si>
  <si>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</si>
  <si>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</si>
  <si>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</si>
  <si>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</si>
  <si>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</si>
  <si>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</si>
  <si>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</si>
  <si>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</si>
  <si>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</si>
  <si>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</si>
  <si>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</si>
  <si>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</si>
  <si>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</si>
  <si>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</si>
  <si>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</si>
  <si>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</si>
  <si>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</si>
  <si>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</si>
  <si>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Исполнение судебных актов</t>
  </si>
  <si>
    <t>09 0 01 00580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</si>
  <si>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</si>
  <si>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</si>
  <si>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</si>
  <si>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</si>
  <si>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</si>
  <si>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</si>
  <si>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</si>
  <si>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01 S0250</t>
  </si>
  <si>
    <t>Обеспечение финансовой устойчивости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</si>
  <si>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</si>
  <si>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</si>
  <si>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20 0 08 S0240</t>
  </si>
  <si>
    <t>02 0 03 00930</t>
  </si>
  <si>
    <t>Основное мероприятие "Мероприятия в области жилищного хозяйства"</t>
  </si>
  <si>
    <t>20 0 11 00000</t>
  </si>
  <si>
    <t>20 0 11 00910</t>
  </si>
  <si>
    <t>21 0 01 S5550</t>
  </si>
  <si>
    <t>Благоустройство дворовых территорий и территорий соответствующего функционального назначения</t>
  </si>
  <si>
    <t>Муниципальная программа "Формирование современной городской среды на территории МО ГП "Город Малоярославец" на 2018-2024 годы</t>
  </si>
  <si>
    <t>20 0 12 00000</t>
  </si>
  <si>
    <t>20 0 12 00560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</si>
  <si>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</si>
  <si>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</si>
  <si>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                                период 2020 и 2021 годов»                                                                   от 20 декабря 2018 года № 370 
</t>
  </si>
  <si>
    <t>Поправки                          (+ -)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</si>
  <si>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419, от 27.06.2019 № 420, от 22.08.2019 № 425, от 19.09.2019 № 432 ) </t>
  </si>
  <si>
    <t>10 0 02 00000</t>
  </si>
  <si>
    <t>10 0 02 00940</t>
  </si>
  <si>
    <t>Основное мероприятие "Обеспечение долгосрочной сбалансированности и устойчивости бюджета муниципального образования"</t>
  </si>
  <si>
    <t>Погашение кредиторской задолженности</t>
  </si>
  <si>
    <t>14 0 01 S7010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</si>
  <si>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</si>
  <si>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19 0 01 S5000</t>
  </si>
  <si>
    <t>Реализация мероприятий "Совершенствование и развитие сети автомобильных дорог Калужской области"</t>
  </si>
  <si>
    <t>20 0 13 00000</t>
  </si>
  <si>
    <t>20 0 13 86060</t>
  </si>
  <si>
    <t>Основное мероприятие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</si>
  <si>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</si>
  <si>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ноября 2019 года №450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</si>
</sst>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91" applyFont="1" applyFill="1" applyBorder="1" applyAlignment="1">
      <alignment/>
      <protection/>
    </xf>
    <xf numFmtId="0" fontId="4" fillId="37" borderId="16" xfId="9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91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0" fillId="0" borderId="2" xfId="49" applyProtection="1">
      <alignment horizontal="left" vertical="top" wrapText="1"/>
      <protection/>
    </xf>
    <xf numFmtId="49" fontId="40" fillId="0" borderId="2" xfId="55" applyProtection="1">
      <alignment horizontal="center" vertical="top" wrapText="1"/>
      <protection/>
    </xf>
    <xf numFmtId="49" fontId="38" fillId="0" borderId="2" xfId="56" applyProtection="1">
      <alignment horizontal="center" vertical="top" wrapText="1"/>
      <protection/>
    </xf>
    <xf numFmtId="4" fontId="40" fillId="0" borderId="2" xfId="57" applyFill="1" applyProtection="1">
      <alignment horizontal="right" vertical="top" shrinkToFit="1"/>
      <protection/>
    </xf>
    <xf numFmtId="4" fontId="38" fillId="0" borderId="2" xfId="58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91" applyNumberFormat="1" applyFont="1" applyFill="1" applyBorder="1" applyAlignment="1">
      <alignment/>
      <protection/>
    </xf>
    <xf numFmtId="0" fontId="38" fillId="0" borderId="2" xfId="50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8" fillId="35" borderId="2" xfId="58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0" fillId="0" borderId="2" xfId="50" applyNumberFormat="1" applyFont="1" applyProtection="1">
      <alignment horizontal="left" vertical="top" wrapText="1"/>
      <protection/>
    </xf>
    <xf numFmtId="49" fontId="40" fillId="0" borderId="2" xfId="56" applyFont="1" applyProtection="1">
      <alignment horizontal="center" vertical="top" wrapText="1"/>
      <protection/>
    </xf>
    <xf numFmtId="4" fontId="40" fillId="0" borderId="2" xfId="58" applyFont="1" applyFill="1" applyProtection="1">
      <alignment horizontal="right" vertical="top" shrinkToFit="1"/>
      <protection/>
    </xf>
    <xf numFmtId="49" fontId="40" fillId="0" borderId="2" xfId="50" applyFont="1" applyProtection="1">
      <alignment horizontal="left" vertical="top" wrapText="1"/>
      <protection/>
    </xf>
    <xf numFmtId="0" fontId="40" fillId="0" borderId="2" xfId="50" applyNumberFormat="1" applyFont="1" applyFill="1" applyProtection="1">
      <alignment horizontal="left" vertical="top" wrapText="1"/>
      <protection/>
    </xf>
    <xf numFmtId="49" fontId="40" fillId="0" borderId="2" xfId="56" applyFont="1" applyFill="1" applyProtection="1">
      <alignment horizontal="center" vertical="top" wrapText="1"/>
      <protection/>
    </xf>
    <xf numFmtId="0" fontId="38" fillId="0" borderId="2" xfId="50" applyNumberFormat="1" applyFill="1" applyProtection="1">
      <alignment horizontal="left" vertical="top" wrapText="1"/>
      <protection/>
    </xf>
    <xf numFmtId="49" fontId="38" fillId="0" borderId="2" xfId="56" applyFill="1" applyProtection="1">
      <alignment horizontal="center" vertical="top" wrapText="1"/>
      <protection/>
    </xf>
    <xf numFmtId="4" fontId="38" fillId="35" borderId="2" xfId="58" applyFont="1" applyFill="1" applyProtection="1">
      <alignment horizontal="right" vertical="top" shrinkToFit="1"/>
      <protection/>
    </xf>
    <xf numFmtId="0" fontId="38" fillId="0" borderId="2" xfId="50" applyNumberFormat="1" applyFont="1" applyFill="1" applyProtection="1">
      <alignment horizontal="left" vertical="top" wrapText="1"/>
      <protection/>
    </xf>
    <xf numFmtId="49" fontId="38" fillId="0" borderId="2" xfId="56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91" applyFont="1" applyFill="1" applyBorder="1" applyAlignment="1">
      <alignment horizontal="center" vertical="center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40" fillId="0" borderId="2" xfId="50" applyNumberFormat="1" applyFont="1" applyProtection="1">
      <alignment horizontal="left" vertical="top" wrapText="1"/>
      <protection/>
    </xf>
    <xf numFmtId="49" fontId="40" fillId="0" borderId="2" xfId="56" applyNumberFormat="1" applyFo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" fontId="38" fillId="0" borderId="0" xfId="58" applyFill="1" applyBorder="1" applyProtection="1">
      <alignment horizontal="right" vertical="top" shrinkToFit="1"/>
      <protection/>
    </xf>
    <xf numFmtId="49" fontId="38" fillId="0" borderId="2" xfId="56" applyFont="1" applyProtection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40" fillId="35" borderId="2" xfId="58" applyFont="1" applyFill="1" applyProtection="1">
      <alignment horizontal="right" vertical="top" shrinkToFi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" fontId="38" fillId="35" borderId="2" xfId="58" applyNumberFormat="1" applyFill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38" fillId="35" borderId="20" xfId="58" applyFill="1" applyBorder="1" applyProtection="1">
      <alignment horizontal="right" vertical="top" shrinkToFit="1"/>
      <protection/>
    </xf>
    <xf numFmtId="4" fontId="38" fillId="0" borderId="0" xfId="58" applyNumberFormat="1" applyFill="1" applyBorder="1" applyProtection="1">
      <alignment horizontal="right" vertical="top" shrinkToFit="1"/>
      <protection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40" fillId="0" borderId="22" xfId="58" applyFont="1" applyFill="1" applyBorder="1" applyProtection="1">
      <alignment horizontal="right" vertical="top" shrinkToFit="1"/>
      <protection/>
    </xf>
    <xf numFmtId="4" fontId="38" fillId="35" borderId="22" xfId="58" applyFill="1" applyBorder="1" applyProtection="1">
      <alignment horizontal="right" vertical="top" shrinkToFit="1"/>
      <protection/>
    </xf>
    <xf numFmtId="4" fontId="8" fillId="0" borderId="0" xfId="58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40" fillId="0" borderId="23" xfId="58" applyFont="1" applyFill="1" applyBorder="1" applyProtection="1">
      <alignment horizontal="right" vertical="top" shrinkToFit="1"/>
      <protection/>
    </xf>
    <xf numFmtId="4" fontId="40" fillId="0" borderId="20" xfId="58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>
      <alignment wrapText="1"/>
    </xf>
    <xf numFmtId="4" fontId="8" fillId="0" borderId="0" xfId="58" applyNumberFormat="1" applyFont="1" applyFill="1" applyBorder="1" applyProtection="1">
      <alignment horizontal="right" vertical="top" shrinkToFit="1"/>
      <protection/>
    </xf>
    <xf numFmtId="4" fontId="38" fillId="35" borderId="2" xfId="55" applyNumberFormat="1" applyFont="1" applyFill="1" applyBorder="1" applyAlignment="1" applyProtection="1">
      <alignment horizontal="right" vertical="top" shrinkToFit="1"/>
      <protection/>
    </xf>
    <xf numFmtId="4" fontId="40" fillId="0" borderId="24" xfId="58" applyFont="1" applyFill="1" applyBorder="1" applyProtection="1">
      <alignment horizontal="right" vertical="top" shrinkToFit="1"/>
      <protection/>
    </xf>
    <xf numFmtId="0" fontId="14" fillId="37" borderId="20" xfId="91" applyFont="1" applyFill="1" applyBorder="1" applyAlignment="1">
      <alignment horizontal="center" vertical="center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40" fillId="0" borderId="2" xfId="56" applyNumberFormat="1" applyFont="1" applyFill="1" applyProtection="1">
      <alignment horizontal="center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6" applyNumberFormat="1" applyFill="1" applyProtection="1">
      <alignment horizontal="center" vertical="top" wrapText="1"/>
      <protection/>
    </xf>
    <xf numFmtId="49" fontId="38" fillId="0" borderId="2" xfId="56" applyNumberFormat="1" applyProtection="1">
      <alignment horizontal="center" vertical="top" wrapText="1"/>
      <protection/>
    </xf>
    <xf numFmtId="49" fontId="38" fillId="0" borderId="2" xfId="50" applyNumberFormat="1" applyProtection="1">
      <alignment horizontal="left" vertical="top" wrapText="1"/>
      <protection/>
    </xf>
    <xf numFmtId="49" fontId="38" fillId="0" borderId="2" xfId="50" applyNumberFormat="1" applyFont="1" applyProtection="1">
      <alignment horizontal="left" vertical="top" wrapText="1"/>
      <protection/>
    </xf>
    <xf numFmtId="49" fontId="38" fillId="0" borderId="2" xfId="56" applyNumberFormat="1" applyFont="1" applyProtection="1">
      <alignment horizontal="center" vertical="top" wrapText="1"/>
      <protection/>
    </xf>
    <xf numFmtId="4" fontId="38" fillId="35" borderId="2" xfId="58" applyNumberFormat="1" applyFont="1" applyFill="1" applyBorder="1" applyAlignment="1" applyProtection="1">
      <alignment horizontal="right" vertical="top" shrinkToFit="1"/>
      <protection/>
    </xf>
    <xf numFmtId="49" fontId="40" fillId="0" borderId="2" xfId="50" applyNumberFormat="1" applyFont="1" applyFill="1" applyBorder="1" applyAlignment="1" applyProtection="1">
      <alignment horizontal="left" vertical="top" wrapText="1"/>
      <protection/>
    </xf>
    <xf numFmtId="49" fontId="38" fillId="0" borderId="2" xfId="50" applyNumberFormat="1" applyFont="1" applyFill="1" applyBorder="1" applyAlignment="1" applyProtection="1">
      <alignment horizontal="left" vertical="top" wrapText="1"/>
      <protection/>
    </xf>
    <xf numFmtId="49" fontId="40" fillId="0" borderId="2" xfId="56" applyNumberFormat="1" applyFont="1" applyFill="1" applyAlignment="1" applyProtection="1">
      <alignment horizontal="center" vertical="top" wrapText="1"/>
      <protection/>
    </xf>
    <xf numFmtId="49" fontId="40" fillId="0" borderId="2" xfId="56" applyNumberFormat="1" applyFont="1" applyAlignment="1" applyProtection="1">
      <alignment horizontal="center" vertical="top" wrapText="1"/>
      <protection/>
    </xf>
    <xf numFmtId="49" fontId="38" fillId="0" borderId="2" xfId="56" applyNumberFormat="1" applyFont="1" applyAlignment="1" applyProtection="1">
      <alignment horizontal="center" vertical="top" wrapText="1"/>
      <protection/>
    </xf>
    <xf numFmtId="0" fontId="9" fillId="37" borderId="0" xfId="91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6 2" xfId="65"/>
    <cellStyle name="xl47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Обычный_Лист1" xfId="91"/>
    <cellStyle name="Followed Hyperlink" xfId="92"/>
    <cellStyle name="Плохой" xfId="93"/>
    <cellStyle name="Пояснение" xfId="94"/>
    <cellStyle name="Примечание" xfId="95"/>
    <cellStyle name="Примечание 2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8.125" style="0" customWidth="1"/>
    <col min="10" max="10" width="14.375" style="0" customWidth="1"/>
  </cols>
  <sheetData>
    <row r="1" spans="5:8" ht="96" customHeight="1">
      <c r="E1" s="4"/>
      <c r="F1" s="82" t="s">
        <v>366</v>
      </c>
      <c r="G1" s="82"/>
      <c r="H1" s="82"/>
    </row>
    <row r="2" spans="3:8" ht="18.75" customHeight="1">
      <c r="C2" s="37"/>
      <c r="D2" s="37"/>
      <c r="E2" s="38"/>
      <c r="F2" s="38"/>
      <c r="G2" s="38"/>
      <c r="H2" s="39" t="s">
        <v>322</v>
      </c>
    </row>
    <row r="3" spans="1:8" ht="75" customHeight="1">
      <c r="A3" s="14"/>
      <c r="B3" s="4"/>
      <c r="C3" s="4"/>
      <c r="D3" s="19"/>
      <c r="E3" s="19"/>
      <c r="F3" s="81" t="s">
        <v>351</v>
      </c>
      <c r="G3" s="81"/>
      <c r="H3" s="81"/>
    </row>
    <row r="4" spans="1:8" ht="39.75" customHeight="1">
      <c r="A4" s="80" t="s">
        <v>6</v>
      </c>
      <c r="B4" s="80"/>
      <c r="C4" s="80"/>
      <c r="D4" s="80"/>
      <c r="E4" s="80"/>
      <c r="F4" s="80"/>
      <c r="G4" s="80"/>
      <c r="H4" s="80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80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3" t="s">
        <v>353</v>
      </c>
      <c r="G6" s="31" t="s">
        <v>352</v>
      </c>
      <c r="H6" s="32" t="s">
        <v>305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F9+F125+F132+F191+F290+F337+F373+F383+F390</f>
        <v>342784753.88</v>
      </c>
      <c r="G8" s="12">
        <f>G9+G125+G132+G191+G290+G337+G373+G383+G390</f>
        <v>-5838068.309999995</v>
      </c>
      <c r="H8" s="12">
        <f>H9+H125+H132+H191+H290+H337+H373+H383+H390</f>
        <v>336946685.57</v>
      </c>
    </row>
    <row r="9" spans="1:8" ht="12.75">
      <c r="A9" s="23" t="s">
        <v>304</v>
      </c>
      <c r="B9" s="21" t="s">
        <v>8</v>
      </c>
      <c r="C9" s="21" t="s">
        <v>9</v>
      </c>
      <c r="D9" s="21"/>
      <c r="E9" s="21"/>
      <c r="F9" s="22">
        <f>F10+F16+F33+F53+F59+F65</f>
        <v>38451948.14</v>
      </c>
      <c r="G9" s="22">
        <f>G10+G16+G33+G53+G59+G65</f>
        <v>-1015665.4</v>
      </c>
      <c r="H9" s="22">
        <f>H10+H16+H33+H53+H59+H65</f>
        <v>37436282.739999995</v>
      </c>
    </row>
    <row r="10" spans="1:8" ht="42.75" customHeight="1" hidden="1">
      <c r="A10" s="23" t="s">
        <v>331</v>
      </c>
      <c r="B10" s="21" t="s">
        <v>8</v>
      </c>
      <c r="C10" s="21" t="s">
        <v>328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328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328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330</v>
      </c>
      <c r="B13" s="21" t="s">
        <v>8</v>
      </c>
      <c r="C13" s="21" t="s">
        <v>328</v>
      </c>
      <c r="D13" s="21" t="s">
        <v>329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328</v>
      </c>
      <c r="D14" s="21" t="s">
        <v>329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328</v>
      </c>
      <c r="D15" s="21" t="s">
        <v>329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2721200</v>
      </c>
      <c r="G16" s="22">
        <f>G17</f>
        <v>-88191</v>
      </c>
      <c r="H16" s="22">
        <f>H17</f>
        <v>2633009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2721200</v>
      </c>
      <c r="G17" s="22">
        <f>G18+G29</f>
        <v>-88191</v>
      </c>
      <c r="H17" s="22">
        <f>H18+H29</f>
        <v>2633009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2721200</v>
      </c>
      <c r="G18" s="22">
        <f>G19+G22</f>
        <v>-88191</v>
      </c>
      <c r="H18" s="22">
        <f>H19+H22</f>
        <v>2633009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319200</v>
      </c>
      <c r="G19" s="22">
        <f t="shared" si="1"/>
        <v>3809</v>
      </c>
      <c r="H19" s="22">
        <f t="shared" si="1"/>
        <v>323009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319200</v>
      </c>
      <c r="G20" s="22">
        <f t="shared" si="1"/>
        <v>3809</v>
      </c>
      <c r="H20" s="22">
        <f t="shared" si="1"/>
        <v>323009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319200</v>
      </c>
      <c r="G21" s="61">
        <v>3809</v>
      </c>
      <c r="H21" s="18">
        <f>F21+G21</f>
        <v>323009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2402000</v>
      </c>
      <c r="G22" s="22">
        <f>G23+G25+G27</f>
        <v>-92000</v>
      </c>
      <c r="H22" s="22">
        <f>H23+H25+H27</f>
        <v>2310000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327000</v>
      </c>
      <c r="G25" s="22">
        <f>G26</f>
        <v>-92000</v>
      </c>
      <c r="H25" s="22">
        <f>H26</f>
        <v>235000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327000</v>
      </c>
      <c r="G26" s="18">
        <v>-92000</v>
      </c>
      <c r="H26" s="18">
        <f>F26+G26</f>
        <v>235000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 hidden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0</v>
      </c>
      <c r="G29" s="22">
        <f aca="true" t="shared" si="2" ref="G29:H31">G30</f>
        <v>0</v>
      </c>
      <c r="H29" s="22">
        <f t="shared" si="2"/>
        <v>0</v>
      </c>
    </row>
    <row r="30" spans="1:8" ht="15" customHeight="1" hidden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0</v>
      </c>
      <c r="G30" s="22">
        <f t="shared" si="2"/>
        <v>0</v>
      </c>
      <c r="H30" s="22">
        <f t="shared" si="2"/>
        <v>0</v>
      </c>
    </row>
    <row r="31" spans="1:8" ht="67.5" customHeight="1" hidden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0</v>
      </c>
      <c r="G31" s="22">
        <f t="shared" si="2"/>
        <v>0</v>
      </c>
      <c r="H31" s="22">
        <f t="shared" si="2"/>
        <v>0</v>
      </c>
    </row>
    <row r="32" spans="1:8" ht="27.75" customHeight="1" hidden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0</v>
      </c>
      <c r="G32" s="18"/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>F34</f>
        <v>25090616</v>
      </c>
      <c r="G33" s="22">
        <f>G34</f>
        <v>365610</v>
      </c>
      <c r="H33" s="22">
        <f>H34</f>
        <v>25456226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>F35+F49</f>
        <v>25090616</v>
      </c>
      <c r="G34" s="22">
        <f>G35+G49</f>
        <v>365610</v>
      </c>
      <c r="H34" s="22">
        <f>H35+H49</f>
        <v>25456226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24950000</v>
      </c>
      <c r="G35" s="22">
        <f>G36+G43+G46</f>
        <v>365610</v>
      </c>
      <c r="H35" s="22">
        <f>H36+H43+H46</f>
        <v>25315610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23890000</v>
      </c>
      <c r="G36" s="22">
        <f>G37+G39+G41</f>
        <v>315610</v>
      </c>
      <c r="H36" s="22">
        <f>H37+H39+H41</f>
        <v>24205610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19539000</v>
      </c>
      <c r="G37" s="22">
        <f>G38</f>
        <v>273610</v>
      </c>
      <c r="H37" s="22">
        <f>H38</f>
        <v>19812610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19539000</v>
      </c>
      <c r="G38" s="61">
        <v>273610</v>
      </c>
      <c r="H38" s="18">
        <f>F38+G38</f>
        <v>19812610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4308000</v>
      </c>
      <c r="G39" s="22">
        <f>G40</f>
        <v>42000</v>
      </c>
      <c r="H39" s="22">
        <f>H40</f>
        <v>4350000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4308000</v>
      </c>
      <c r="G40" s="61">
        <v>42000</v>
      </c>
      <c r="H40" s="18">
        <f>F40+G40</f>
        <v>4350000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3" ref="F43:H44">F44</f>
        <v>250000</v>
      </c>
      <c r="G43" s="22">
        <f t="shared" si="3"/>
        <v>50000</v>
      </c>
      <c r="H43" s="22">
        <f t="shared" si="3"/>
        <v>300000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3"/>
        <v>250000</v>
      </c>
      <c r="G44" s="22">
        <f t="shared" si="3"/>
        <v>50000</v>
      </c>
      <c r="H44" s="22">
        <f t="shared" si="3"/>
        <v>300000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250000</v>
      </c>
      <c r="G45" s="18">
        <v>50000</v>
      </c>
      <c r="H45" s="18">
        <f>F45+G45</f>
        <v>300000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4" ref="F46:H47">F47</f>
        <v>810000</v>
      </c>
      <c r="G46" s="22">
        <f t="shared" si="4"/>
        <v>0</v>
      </c>
      <c r="H46" s="22">
        <f t="shared" si="4"/>
        <v>810000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4"/>
        <v>810000</v>
      </c>
      <c r="G47" s="22">
        <f t="shared" si="4"/>
        <v>0</v>
      </c>
      <c r="H47" s="22">
        <f t="shared" si="4"/>
        <v>810000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18"/>
      <c r="H48" s="18">
        <f>F48+G48</f>
        <v>810000</v>
      </c>
    </row>
    <row r="49" spans="1:8" ht="66" customHeight="1">
      <c r="A49" s="35" t="s">
        <v>349</v>
      </c>
      <c r="B49" s="36" t="s">
        <v>8</v>
      </c>
      <c r="C49" s="36" t="s">
        <v>23</v>
      </c>
      <c r="D49" s="36" t="s">
        <v>347</v>
      </c>
      <c r="E49" s="66"/>
      <c r="F49" s="22">
        <f>F50</f>
        <v>140616</v>
      </c>
      <c r="G49" s="22">
        <f aca="true" t="shared" si="5" ref="G49:H51">G50</f>
        <v>0</v>
      </c>
      <c r="H49" s="22">
        <f t="shared" si="5"/>
        <v>140616</v>
      </c>
    </row>
    <row r="50" spans="1:8" ht="55.5" customHeight="1">
      <c r="A50" s="35" t="s">
        <v>350</v>
      </c>
      <c r="B50" s="36" t="s">
        <v>8</v>
      </c>
      <c r="C50" s="36" t="s">
        <v>23</v>
      </c>
      <c r="D50" s="36" t="s">
        <v>348</v>
      </c>
      <c r="E50" s="66"/>
      <c r="F50" s="22">
        <f>F51</f>
        <v>140616</v>
      </c>
      <c r="G50" s="22">
        <f t="shared" si="5"/>
        <v>0</v>
      </c>
      <c r="H50" s="22">
        <f t="shared" si="5"/>
        <v>140616</v>
      </c>
    </row>
    <row r="51" spans="1:8" ht="30" customHeight="1">
      <c r="A51" s="35" t="s">
        <v>164</v>
      </c>
      <c r="B51" s="36" t="s">
        <v>8</v>
      </c>
      <c r="C51" s="36" t="s">
        <v>23</v>
      </c>
      <c r="D51" s="36" t="s">
        <v>348</v>
      </c>
      <c r="E51" s="66" t="s">
        <v>14</v>
      </c>
      <c r="F51" s="22">
        <f>F52</f>
        <v>140616</v>
      </c>
      <c r="G51" s="22">
        <f t="shared" si="5"/>
        <v>0</v>
      </c>
      <c r="H51" s="62">
        <f t="shared" si="5"/>
        <v>140616</v>
      </c>
    </row>
    <row r="52" spans="1:9" ht="28.5" customHeight="1">
      <c r="A52" s="68" t="s">
        <v>165</v>
      </c>
      <c r="B52" s="67" t="s">
        <v>8</v>
      </c>
      <c r="C52" s="67" t="s">
        <v>23</v>
      </c>
      <c r="D52" s="70" t="s">
        <v>348</v>
      </c>
      <c r="E52" s="69" t="s">
        <v>15</v>
      </c>
      <c r="F52" s="54">
        <v>140616</v>
      </c>
      <c r="G52" s="54"/>
      <c r="H52" s="49">
        <f>F52+G52</f>
        <v>140616</v>
      </c>
      <c r="I52" s="40"/>
    </row>
    <row r="53" spans="1:8" ht="42.75" customHeight="1">
      <c r="A53" s="24" t="s">
        <v>334</v>
      </c>
      <c r="B53" s="21" t="s">
        <v>8</v>
      </c>
      <c r="C53" s="21" t="s">
        <v>332</v>
      </c>
      <c r="D53" s="27"/>
      <c r="E53" s="27"/>
      <c r="F53" s="22">
        <f aca="true" t="shared" si="6" ref="F53:H57">F54</f>
        <v>631000</v>
      </c>
      <c r="G53" s="22">
        <f t="shared" si="6"/>
        <v>6740</v>
      </c>
      <c r="H53" s="57">
        <f t="shared" si="6"/>
        <v>637740</v>
      </c>
    </row>
    <row r="54" spans="1:8" ht="66" customHeight="1">
      <c r="A54" s="20" t="s">
        <v>161</v>
      </c>
      <c r="B54" s="21" t="s">
        <v>8</v>
      </c>
      <c r="C54" s="21" t="s">
        <v>332</v>
      </c>
      <c r="D54" s="21" t="s">
        <v>11</v>
      </c>
      <c r="E54" s="21"/>
      <c r="F54" s="22">
        <f t="shared" si="6"/>
        <v>631000</v>
      </c>
      <c r="G54" s="22">
        <f t="shared" si="6"/>
        <v>6740</v>
      </c>
      <c r="H54" s="22">
        <f t="shared" si="6"/>
        <v>637740</v>
      </c>
    </row>
    <row r="55" spans="1:8" ht="53.25" customHeight="1">
      <c r="A55" s="20" t="s">
        <v>171</v>
      </c>
      <c r="B55" s="21" t="s">
        <v>8</v>
      </c>
      <c r="C55" s="21" t="s">
        <v>332</v>
      </c>
      <c r="D55" s="21" t="s">
        <v>21</v>
      </c>
      <c r="E55" s="21"/>
      <c r="F55" s="22">
        <f t="shared" si="6"/>
        <v>631000</v>
      </c>
      <c r="G55" s="22">
        <f t="shared" si="6"/>
        <v>6740</v>
      </c>
      <c r="H55" s="22">
        <f t="shared" si="6"/>
        <v>637740</v>
      </c>
    </row>
    <row r="56" spans="1:8" ht="12.75">
      <c r="A56" s="20" t="s">
        <v>163</v>
      </c>
      <c r="B56" s="21" t="s">
        <v>8</v>
      </c>
      <c r="C56" s="21" t="s">
        <v>332</v>
      </c>
      <c r="D56" s="21" t="s">
        <v>333</v>
      </c>
      <c r="E56" s="21"/>
      <c r="F56" s="22">
        <f t="shared" si="6"/>
        <v>631000</v>
      </c>
      <c r="G56" s="22">
        <f t="shared" si="6"/>
        <v>6740</v>
      </c>
      <c r="H56" s="22">
        <f t="shared" si="6"/>
        <v>637740</v>
      </c>
    </row>
    <row r="57" spans="1:8" ht="63.75">
      <c r="A57" s="20" t="s">
        <v>164</v>
      </c>
      <c r="B57" s="21" t="s">
        <v>8</v>
      </c>
      <c r="C57" s="21" t="s">
        <v>332</v>
      </c>
      <c r="D57" s="21" t="s">
        <v>333</v>
      </c>
      <c r="E57" s="21" t="s">
        <v>14</v>
      </c>
      <c r="F57" s="22">
        <f t="shared" si="6"/>
        <v>631000</v>
      </c>
      <c r="G57" s="22">
        <f t="shared" si="6"/>
        <v>6740</v>
      </c>
      <c r="H57" s="22">
        <f t="shared" si="6"/>
        <v>637740</v>
      </c>
    </row>
    <row r="58" spans="1:8" ht="25.5">
      <c r="A58" s="26" t="s">
        <v>165</v>
      </c>
      <c r="B58" s="41" t="s">
        <v>8</v>
      </c>
      <c r="C58" s="41" t="s">
        <v>332</v>
      </c>
      <c r="D58" s="11" t="s">
        <v>333</v>
      </c>
      <c r="E58" s="11" t="s">
        <v>15</v>
      </c>
      <c r="F58" s="18">
        <v>631000</v>
      </c>
      <c r="G58" s="61">
        <v>6740</v>
      </c>
      <c r="H58" s="18">
        <f>F58+G58</f>
        <v>637740</v>
      </c>
    </row>
    <row r="59" spans="1:8" ht="12.75">
      <c r="A59" s="20" t="s">
        <v>176</v>
      </c>
      <c r="B59" s="21" t="s">
        <v>8</v>
      </c>
      <c r="C59" s="21" t="s">
        <v>28</v>
      </c>
      <c r="D59" s="21"/>
      <c r="E59" s="21"/>
      <c r="F59" s="22">
        <f>F60</f>
        <v>343237.87</v>
      </c>
      <c r="G59" s="22">
        <f aca="true" t="shared" si="7" ref="G59:H63">G60</f>
        <v>-140688.4</v>
      </c>
      <c r="H59" s="22">
        <f t="shared" si="7"/>
        <v>202549.47</v>
      </c>
    </row>
    <row r="60" spans="1:8" ht="71.25" customHeight="1">
      <c r="A60" s="20" t="s">
        <v>161</v>
      </c>
      <c r="B60" s="21" t="s">
        <v>8</v>
      </c>
      <c r="C60" s="21" t="s">
        <v>28</v>
      </c>
      <c r="D60" s="21" t="s">
        <v>11</v>
      </c>
      <c r="E60" s="21"/>
      <c r="F60" s="22">
        <f>F61</f>
        <v>343237.87</v>
      </c>
      <c r="G60" s="22">
        <f t="shared" si="7"/>
        <v>-140688.4</v>
      </c>
      <c r="H60" s="22">
        <f t="shared" si="7"/>
        <v>202549.47</v>
      </c>
    </row>
    <row r="61" spans="1:8" ht="25.5">
      <c r="A61" s="20" t="s">
        <v>177</v>
      </c>
      <c r="B61" s="21" t="s">
        <v>8</v>
      </c>
      <c r="C61" s="21" t="s">
        <v>28</v>
      </c>
      <c r="D61" s="21" t="s">
        <v>29</v>
      </c>
      <c r="E61" s="21"/>
      <c r="F61" s="22">
        <f>F62</f>
        <v>343237.87</v>
      </c>
      <c r="G61" s="22">
        <f t="shared" si="7"/>
        <v>-140688.4</v>
      </c>
      <c r="H61" s="22">
        <f t="shared" si="7"/>
        <v>202549.47</v>
      </c>
    </row>
    <row r="62" spans="1:8" ht="25.5">
      <c r="A62" s="20" t="s">
        <v>178</v>
      </c>
      <c r="B62" s="21" t="s">
        <v>8</v>
      </c>
      <c r="C62" s="21" t="s">
        <v>28</v>
      </c>
      <c r="D62" s="21" t="s">
        <v>30</v>
      </c>
      <c r="E62" s="21"/>
      <c r="F62" s="22">
        <f>F63</f>
        <v>343237.87</v>
      </c>
      <c r="G62" s="22">
        <f t="shared" si="7"/>
        <v>-140688.4</v>
      </c>
      <c r="H62" s="22">
        <f t="shared" si="7"/>
        <v>202549.47</v>
      </c>
    </row>
    <row r="63" spans="1:8" ht="12.75">
      <c r="A63" s="20" t="s">
        <v>169</v>
      </c>
      <c r="B63" s="21" t="s">
        <v>8</v>
      </c>
      <c r="C63" s="21" t="s">
        <v>28</v>
      </c>
      <c r="D63" s="21" t="s">
        <v>30</v>
      </c>
      <c r="E63" s="21" t="s">
        <v>19</v>
      </c>
      <c r="F63" s="22">
        <f>F64</f>
        <v>343237.87</v>
      </c>
      <c r="G63" s="22">
        <f t="shared" si="7"/>
        <v>-140688.4</v>
      </c>
      <c r="H63" s="22">
        <f t="shared" si="7"/>
        <v>202549.47</v>
      </c>
    </row>
    <row r="64" spans="1:8" ht="12.75">
      <c r="A64" s="16" t="s">
        <v>179</v>
      </c>
      <c r="B64" s="11" t="s">
        <v>8</v>
      </c>
      <c r="C64" s="11" t="s">
        <v>28</v>
      </c>
      <c r="D64" s="11" t="s">
        <v>30</v>
      </c>
      <c r="E64" s="11" t="s">
        <v>31</v>
      </c>
      <c r="F64" s="18">
        <v>343237.87</v>
      </c>
      <c r="G64" s="61">
        <v>-140688.4</v>
      </c>
      <c r="H64" s="18">
        <f>F64+G64</f>
        <v>202549.47</v>
      </c>
    </row>
    <row r="65" spans="1:8" ht="12.75">
      <c r="A65" s="20" t="s">
        <v>180</v>
      </c>
      <c r="B65" s="21" t="s">
        <v>8</v>
      </c>
      <c r="C65" s="21" t="s">
        <v>32</v>
      </c>
      <c r="D65" s="21"/>
      <c r="E65" s="21"/>
      <c r="F65" s="22">
        <f>F66+F75+F80+F85+F90</f>
        <v>9665894.27</v>
      </c>
      <c r="G65" s="22">
        <f>G66+G75+G80+G85+G90</f>
        <v>-1159136</v>
      </c>
      <c r="H65" s="22">
        <f>H66+H75+H80+H85+H90</f>
        <v>8506758.27</v>
      </c>
    </row>
    <row r="66" spans="1:8" ht="38.25">
      <c r="A66" s="20" t="s">
        <v>181</v>
      </c>
      <c r="B66" s="21" t="s">
        <v>8</v>
      </c>
      <c r="C66" s="21" t="s">
        <v>32</v>
      </c>
      <c r="D66" s="21" t="s">
        <v>33</v>
      </c>
      <c r="E66" s="21"/>
      <c r="F66" s="22">
        <f>F67+F71</f>
        <v>150000</v>
      </c>
      <c r="G66" s="22">
        <f>G67+G71</f>
        <v>0</v>
      </c>
      <c r="H66" s="22">
        <f>H67+H71</f>
        <v>150000</v>
      </c>
    </row>
    <row r="67" spans="1:8" ht="28.5" customHeight="1" hidden="1">
      <c r="A67" s="20" t="s">
        <v>182</v>
      </c>
      <c r="B67" s="21" t="s">
        <v>8</v>
      </c>
      <c r="C67" s="21" t="s">
        <v>32</v>
      </c>
      <c r="D67" s="21" t="s">
        <v>34</v>
      </c>
      <c r="E67" s="21"/>
      <c r="F67" s="22">
        <f>F68</f>
        <v>0</v>
      </c>
      <c r="G67" s="22">
        <f aca="true" t="shared" si="8" ref="G67:H69">G68</f>
        <v>0</v>
      </c>
      <c r="H67" s="22">
        <f t="shared" si="8"/>
        <v>0</v>
      </c>
    </row>
    <row r="68" spans="1:8" ht="16.5" customHeight="1" hidden="1">
      <c r="A68" s="20" t="s">
        <v>183</v>
      </c>
      <c r="B68" s="21" t="s">
        <v>8</v>
      </c>
      <c r="C68" s="21" t="s">
        <v>32</v>
      </c>
      <c r="D68" s="21" t="s">
        <v>35</v>
      </c>
      <c r="E68" s="21"/>
      <c r="F68" s="22">
        <f>F69</f>
        <v>0</v>
      </c>
      <c r="G68" s="22">
        <f t="shared" si="8"/>
        <v>0</v>
      </c>
      <c r="H68" s="22">
        <f t="shared" si="8"/>
        <v>0</v>
      </c>
    </row>
    <row r="69" spans="1:8" ht="43.5" customHeight="1" hidden="1">
      <c r="A69" s="20" t="s">
        <v>184</v>
      </c>
      <c r="B69" s="21" t="s">
        <v>8</v>
      </c>
      <c r="C69" s="21" t="s">
        <v>32</v>
      </c>
      <c r="D69" s="21" t="s">
        <v>35</v>
      </c>
      <c r="E69" s="21" t="s">
        <v>36</v>
      </c>
      <c r="F69" s="22">
        <f>F70</f>
        <v>0</v>
      </c>
      <c r="G69" s="22">
        <f t="shared" si="8"/>
        <v>0</v>
      </c>
      <c r="H69" s="22">
        <f t="shared" si="8"/>
        <v>0</v>
      </c>
    </row>
    <row r="70" spans="1:8" ht="38.25" hidden="1">
      <c r="A70" s="16" t="s">
        <v>185</v>
      </c>
      <c r="B70" s="11" t="s">
        <v>8</v>
      </c>
      <c r="C70" s="11" t="s">
        <v>32</v>
      </c>
      <c r="D70" s="11" t="s">
        <v>35</v>
      </c>
      <c r="E70" s="11" t="s">
        <v>37</v>
      </c>
      <c r="F70" s="18">
        <v>0</v>
      </c>
      <c r="G70" s="18"/>
      <c r="H70" s="18">
        <f>F70+G70</f>
        <v>0</v>
      </c>
    </row>
    <row r="71" spans="1:8" ht="78.75" customHeight="1">
      <c r="A71" s="20" t="s">
        <v>323</v>
      </c>
      <c r="B71" s="21" t="s">
        <v>8</v>
      </c>
      <c r="C71" s="21" t="s">
        <v>32</v>
      </c>
      <c r="D71" s="21" t="s">
        <v>325</v>
      </c>
      <c r="E71" s="21"/>
      <c r="F71" s="22">
        <f>F72</f>
        <v>150000</v>
      </c>
      <c r="G71" s="22">
        <f aca="true" t="shared" si="9" ref="G71:H73">G72</f>
        <v>0</v>
      </c>
      <c r="H71" s="22">
        <f t="shared" si="9"/>
        <v>150000</v>
      </c>
    </row>
    <row r="72" spans="1:8" ht="69" customHeight="1">
      <c r="A72" s="20" t="s">
        <v>324</v>
      </c>
      <c r="B72" s="21" t="s">
        <v>8</v>
      </c>
      <c r="C72" s="21" t="s">
        <v>32</v>
      </c>
      <c r="D72" s="21" t="s">
        <v>340</v>
      </c>
      <c r="E72" s="21"/>
      <c r="F72" s="22">
        <f>F73</f>
        <v>150000</v>
      </c>
      <c r="G72" s="22">
        <f t="shared" si="9"/>
        <v>0</v>
      </c>
      <c r="H72" s="22">
        <f t="shared" si="9"/>
        <v>150000</v>
      </c>
    </row>
    <row r="73" spans="1:8" ht="43.5" customHeight="1">
      <c r="A73" s="20" t="s">
        <v>184</v>
      </c>
      <c r="B73" s="21" t="s">
        <v>8</v>
      </c>
      <c r="C73" s="21" t="s">
        <v>32</v>
      </c>
      <c r="D73" s="21" t="s">
        <v>340</v>
      </c>
      <c r="E73" s="21" t="s">
        <v>36</v>
      </c>
      <c r="F73" s="22">
        <f>F74</f>
        <v>150000</v>
      </c>
      <c r="G73" s="22">
        <f t="shared" si="9"/>
        <v>0</v>
      </c>
      <c r="H73" s="22">
        <f t="shared" si="9"/>
        <v>150000</v>
      </c>
    </row>
    <row r="74" spans="1:8" ht="41.25" customHeight="1">
      <c r="A74" s="16" t="s">
        <v>185</v>
      </c>
      <c r="B74" s="11" t="s">
        <v>8</v>
      </c>
      <c r="C74" s="11" t="s">
        <v>32</v>
      </c>
      <c r="D74" s="21" t="s">
        <v>340</v>
      </c>
      <c r="E74" s="11" t="s">
        <v>37</v>
      </c>
      <c r="F74" s="18">
        <v>150000</v>
      </c>
      <c r="G74" s="18"/>
      <c r="H74" s="18">
        <f>F74+G74</f>
        <v>150000</v>
      </c>
    </row>
    <row r="75" spans="1:8" ht="54" customHeight="1">
      <c r="A75" s="20" t="s">
        <v>186</v>
      </c>
      <c r="B75" s="21" t="s">
        <v>8</v>
      </c>
      <c r="C75" s="21" t="s">
        <v>32</v>
      </c>
      <c r="D75" s="21" t="s">
        <v>38</v>
      </c>
      <c r="E75" s="21"/>
      <c r="F75" s="22">
        <f>F76</f>
        <v>396000</v>
      </c>
      <c r="G75" s="22">
        <f aca="true" t="shared" si="10" ref="G75:H78">G76</f>
        <v>-396000</v>
      </c>
      <c r="H75" s="22">
        <f t="shared" si="10"/>
        <v>0</v>
      </c>
    </row>
    <row r="76" spans="1:8" ht="42" customHeight="1">
      <c r="A76" s="20" t="s">
        <v>187</v>
      </c>
      <c r="B76" s="21" t="s">
        <v>8</v>
      </c>
      <c r="C76" s="21" t="s">
        <v>32</v>
      </c>
      <c r="D76" s="21" t="s">
        <v>39</v>
      </c>
      <c r="E76" s="21"/>
      <c r="F76" s="22">
        <f>F77</f>
        <v>396000</v>
      </c>
      <c r="G76" s="22">
        <f t="shared" si="10"/>
        <v>-396000</v>
      </c>
      <c r="H76" s="22">
        <f t="shared" si="10"/>
        <v>0</v>
      </c>
    </row>
    <row r="77" spans="1:8" ht="63.75">
      <c r="A77" s="20" t="s">
        <v>188</v>
      </c>
      <c r="B77" s="21" t="s">
        <v>8</v>
      </c>
      <c r="C77" s="21" t="s">
        <v>32</v>
      </c>
      <c r="D77" s="21" t="s">
        <v>40</v>
      </c>
      <c r="E77" s="21"/>
      <c r="F77" s="22">
        <f>F78</f>
        <v>396000</v>
      </c>
      <c r="G77" s="22">
        <f t="shared" si="10"/>
        <v>-396000</v>
      </c>
      <c r="H77" s="22">
        <f t="shared" si="10"/>
        <v>0</v>
      </c>
    </row>
    <row r="78" spans="1:8" ht="31.5" customHeight="1">
      <c r="A78" s="20" t="s">
        <v>184</v>
      </c>
      <c r="B78" s="21" t="s">
        <v>8</v>
      </c>
      <c r="C78" s="21" t="s">
        <v>32</v>
      </c>
      <c r="D78" s="21" t="s">
        <v>40</v>
      </c>
      <c r="E78" s="21" t="s">
        <v>36</v>
      </c>
      <c r="F78" s="22">
        <f>F79</f>
        <v>396000</v>
      </c>
      <c r="G78" s="22">
        <f t="shared" si="10"/>
        <v>-396000</v>
      </c>
      <c r="H78" s="22">
        <f t="shared" si="10"/>
        <v>0</v>
      </c>
    </row>
    <row r="79" spans="1:8" ht="38.25">
      <c r="A79" s="16" t="s">
        <v>185</v>
      </c>
      <c r="B79" s="11" t="s">
        <v>8</v>
      </c>
      <c r="C79" s="11" t="s">
        <v>32</v>
      </c>
      <c r="D79" s="11" t="s">
        <v>40</v>
      </c>
      <c r="E79" s="11" t="s">
        <v>37</v>
      </c>
      <c r="F79" s="18">
        <v>396000</v>
      </c>
      <c r="G79" s="18">
        <v>-396000</v>
      </c>
      <c r="H79" s="18">
        <f>F79+G79</f>
        <v>0</v>
      </c>
    </row>
    <row r="80" spans="1:8" ht="51">
      <c r="A80" s="20" t="s">
        <v>189</v>
      </c>
      <c r="B80" s="21" t="s">
        <v>8</v>
      </c>
      <c r="C80" s="21" t="s">
        <v>32</v>
      </c>
      <c r="D80" s="21" t="s">
        <v>41</v>
      </c>
      <c r="E80" s="21"/>
      <c r="F80" s="22">
        <f>F81</f>
        <v>900000</v>
      </c>
      <c r="G80" s="22">
        <f aca="true" t="shared" si="11" ref="G80:H83">G81</f>
        <v>0</v>
      </c>
      <c r="H80" s="22">
        <f t="shared" si="11"/>
        <v>900000</v>
      </c>
    </row>
    <row r="81" spans="1:8" ht="51">
      <c r="A81" s="20" t="s">
        <v>190</v>
      </c>
      <c r="B81" s="21" t="s">
        <v>8</v>
      </c>
      <c r="C81" s="21" t="s">
        <v>32</v>
      </c>
      <c r="D81" s="21" t="s">
        <v>42</v>
      </c>
      <c r="E81" s="21"/>
      <c r="F81" s="22">
        <f>F82</f>
        <v>900000</v>
      </c>
      <c r="G81" s="22">
        <f t="shared" si="11"/>
        <v>0</v>
      </c>
      <c r="H81" s="22">
        <f t="shared" si="11"/>
        <v>900000</v>
      </c>
    </row>
    <row r="82" spans="1:8" ht="51">
      <c r="A82" s="20" t="s">
        <v>191</v>
      </c>
      <c r="B82" s="21" t="s">
        <v>8</v>
      </c>
      <c r="C82" s="21" t="s">
        <v>32</v>
      </c>
      <c r="D82" s="21" t="s">
        <v>43</v>
      </c>
      <c r="E82" s="21"/>
      <c r="F82" s="22">
        <f>F83</f>
        <v>900000</v>
      </c>
      <c r="G82" s="22">
        <f t="shared" si="11"/>
        <v>0</v>
      </c>
      <c r="H82" s="22">
        <f t="shared" si="11"/>
        <v>900000</v>
      </c>
    </row>
    <row r="83" spans="1:8" ht="25.5">
      <c r="A83" s="20" t="s">
        <v>167</v>
      </c>
      <c r="B83" s="21" t="s">
        <v>8</v>
      </c>
      <c r="C83" s="21" t="s">
        <v>32</v>
      </c>
      <c r="D83" s="21" t="s">
        <v>43</v>
      </c>
      <c r="E83" s="21" t="s">
        <v>17</v>
      </c>
      <c r="F83" s="22">
        <f>F84</f>
        <v>900000</v>
      </c>
      <c r="G83" s="22">
        <f t="shared" si="11"/>
        <v>0</v>
      </c>
      <c r="H83" s="22">
        <f t="shared" si="11"/>
        <v>900000</v>
      </c>
    </row>
    <row r="84" spans="1:8" ht="27.75" customHeight="1">
      <c r="A84" s="16" t="s">
        <v>168</v>
      </c>
      <c r="B84" s="11" t="s">
        <v>8</v>
      </c>
      <c r="C84" s="11" t="s">
        <v>32</v>
      </c>
      <c r="D84" s="11" t="s">
        <v>43</v>
      </c>
      <c r="E84" s="11" t="s">
        <v>18</v>
      </c>
      <c r="F84" s="18">
        <v>900000</v>
      </c>
      <c r="G84" s="18"/>
      <c r="H84" s="18">
        <f>F84+G84</f>
        <v>900000</v>
      </c>
    </row>
    <row r="85" spans="1:8" ht="38.25">
      <c r="A85" s="20" t="s">
        <v>192</v>
      </c>
      <c r="B85" s="21" t="s">
        <v>8</v>
      </c>
      <c r="C85" s="21" t="s">
        <v>32</v>
      </c>
      <c r="D85" s="21" t="s">
        <v>44</v>
      </c>
      <c r="E85" s="21"/>
      <c r="F85" s="22">
        <f>F86</f>
        <v>150000</v>
      </c>
      <c r="G85" s="22">
        <f aca="true" t="shared" si="12" ref="G85:H88">G86</f>
        <v>0</v>
      </c>
      <c r="H85" s="22">
        <f t="shared" si="12"/>
        <v>150000</v>
      </c>
    </row>
    <row r="86" spans="1:8" ht="38.25">
      <c r="A86" s="20" t="s">
        <v>193</v>
      </c>
      <c r="B86" s="21" t="s">
        <v>8</v>
      </c>
      <c r="C86" s="21" t="s">
        <v>32</v>
      </c>
      <c r="D86" s="21" t="s">
        <v>45</v>
      </c>
      <c r="E86" s="21"/>
      <c r="F86" s="22">
        <f>F87</f>
        <v>150000</v>
      </c>
      <c r="G86" s="22">
        <f t="shared" si="12"/>
        <v>0</v>
      </c>
      <c r="H86" s="22">
        <f t="shared" si="12"/>
        <v>150000</v>
      </c>
    </row>
    <row r="87" spans="1:8" ht="51">
      <c r="A87" s="20" t="s">
        <v>194</v>
      </c>
      <c r="B87" s="21" t="s">
        <v>8</v>
      </c>
      <c r="C87" s="21" t="s">
        <v>32</v>
      </c>
      <c r="D87" s="21" t="s">
        <v>46</v>
      </c>
      <c r="E87" s="21"/>
      <c r="F87" s="22">
        <f>F88</f>
        <v>150000</v>
      </c>
      <c r="G87" s="22">
        <f t="shared" si="12"/>
        <v>0</v>
      </c>
      <c r="H87" s="22">
        <f t="shared" si="12"/>
        <v>150000</v>
      </c>
    </row>
    <row r="88" spans="1:8" ht="28.5" customHeight="1">
      <c r="A88" s="20" t="s">
        <v>184</v>
      </c>
      <c r="B88" s="21" t="s">
        <v>8</v>
      </c>
      <c r="C88" s="21" t="s">
        <v>32</v>
      </c>
      <c r="D88" s="21" t="s">
        <v>46</v>
      </c>
      <c r="E88" s="21" t="s">
        <v>36</v>
      </c>
      <c r="F88" s="22">
        <f>F89</f>
        <v>150000</v>
      </c>
      <c r="G88" s="22">
        <f t="shared" si="12"/>
        <v>0</v>
      </c>
      <c r="H88" s="22">
        <f t="shared" si="12"/>
        <v>150000</v>
      </c>
    </row>
    <row r="89" spans="1:8" ht="38.25">
      <c r="A89" s="16" t="s">
        <v>185</v>
      </c>
      <c r="B89" s="11" t="s">
        <v>8</v>
      </c>
      <c r="C89" s="11" t="s">
        <v>32</v>
      </c>
      <c r="D89" s="11" t="s">
        <v>46</v>
      </c>
      <c r="E89" s="11" t="s">
        <v>37</v>
      </c>
      <c r="F89" s="18">
        <v>150000</v>
      </c>
      <c r="G89" s="18"/>
      <c r="H89" s="18">
        <f>F89+G89</f>
        <v>150000</v>
      </c>
    </row>
    <row r="90" spans="1:8" ht="75.75" customHeight="1">
      <c r="A90" s="20" t="s">
        <v>161</v>
      </c>
      <c r="B90" s="21" t="s">
        <v>8</v>
      </c>
      <c r="C90" s="21" t="s">
        <v>32</v>
      </c>
      <c r="D90" s="21" t="s">
        <v>11</v>
      </c>
      <c r="E90" s="21"/>
      <c r="F90" s="22">
        <f>F91+F99+F103+F107+F111+F115+F121</f>
        <v>8069894.2700000005</v>
      </c>
      <c r="G90" s="22">
        <f>G91+G99+G103+G107+G111+G115+G121</f>
        <v>-763136</v>
      </c>
      <c r="H90" s="22">
        <f>H91+H99+H103+H107+H111+H115+H121</f>
        <v>7306758.27</v>
      </c>
    </row>
    <row r="91" spans="1:8" ht="25.5">
      <c r="A91" s="20" t="s">
        <v>195</v>
      </c>
      <c r="B91" s="21" t="s">
        <v>8</v>
      </c>
      <c r="C91" s="21" t="s">
        <v>32</v>
      </c>
      <c r="D91" s="21" t="s">
        <v>47</v>
      </c>
      <c r="E91" s="21"/>
      <c r="F91" s="22">
        <f>F92</f>
        <v>5563245.2700000005</v>
      </c>
      <c r="G91" s="22">
        <f>G92</f>
        <v>45800</v>
      </c>
      <c r="H91" s="22">
        <f>H92</f>
        <v>5609045.27</v>
      </c>
    </row>
    <row r="92" spans="1:8" ht="12.75">
      <c r="A92" s="20" t="s">
        <v>196</v>
      </c>
      <c r="B92" s="21" t="s">
        <v>8</v>
      </c>
      <c r="C92" s="21" t="s">
        <v>32</v>
      </c>
      <c r="D92" s="21" t="s">
        <v>48</v>
      </c>
      <c r="E92" s="21"/>
      <c r="F92" s="22">
        <f>F93+F95</f>
        <v>5563245.2700000005</v>
      </c>
      <c r="G92" s="22">
        <f>G93+G95</f>
        <v>45800</v>
      </c>
      <c r="H92" s="22">
        <f>H93+H95</f>
        <v>5609045.27</v>
      </c>
    </row>
    <row r="93" spans="1:8" ht="25.5">
      <c r="A93" s="20" t="s">
        <v>167</v>
      </c>
      <c r="B93" s="21" t="s">
        <v>8</v>
      </c>
      <c r="C93" s="21" t="s">
        <v>32</v>
      </c>
      <c r="D93" s="21" t="s">
        <v>48</v>
      </c>
      <c r="E93" s="21" t="s">
        <v>17</v>
      </c>
      <c r="F93" s="22">
        <f>F94</f>
        <v>2677240</v>
      </c>
      <c r="G93" s="22">
        <f>G94</f>
        <v>-4000</v>
      </c>
      <c r="H93" s="22">
        <f>H94</f>
        <v>2673240</v>
      </c>
    </row>
    <row r="94" spans="1:9" ht="28.5" customHeight="1">
      <c r="A94" s="16" t="s">
        <v>168</v>
      </c>
      <c r="B94" s="11" t="s">
        <v>8</v>
      </c>
      <c r="C94" s="11" t="s">
        <v>32</v>
      </c>
      <c r="D94" s="11" t="s">
        <v>48</v>
      </c>
      <c r="E94" s="11" t="s">
        <v>18</v>
      </c>
      <c r="F94" s="18">
        <v>2677240</v>
      </c>
      <c r="G94" s="61">
        <v>-4000</v>
      </c>
      <c r="H94" s="18">
        <f>F94+G94</f>
        <v>2673240</v>
      </c>
      <c r="I94" s="42"/>
    </row>
    <row r="95" spans="1:8" ht="12.75">
      <c r="A95" s="20" t="s">
        <v>169</v>
      </c>
      <c r="B95" s="21" t="s">
        <v>8</v>
      </c>
      <c r="C95" s="21" t="s">
        <v>32</v>
      </c>
      <c r="D95" s="21" t="s">
        <v>48</v>
      </c>
      <c r="E95" s="21" t="s">
        <v>19</v>
      </c>
      <c r="F95" s="22">
        <f>F96+F97+F98</f>
        <v>2886005.2700000005</v>
      </c>
      <c r="G95" s="22">
        <f>G96+G97+G98</f>
        <v>49800</v>
      </c>
      <c r="H95" s="62">
        <f>H96+H97+H98</f>
        <v>2935805.27</v>
      </c>
    </row>
    <row r="96" spans="1:10" ht="51">
      <c r="A96" s="16" t="s">
        <v>197</v>
      </c>
      <c r="B96" s="11" t="s">
        <v>8</v>
      </c>
      <c r="C96" s="11" t="s">
        <v>32</v>
      </c>
      <c r="D96" s="11" t="s">
        <v>48</v>
      </c>
      <c r="E96" s="11" t="s">
        <v>49</v>
      </c>
      <c r="F96" s="18">
        <v>1119681.24</v>
      </c>
      <c r="G96" s="54"/>
      <c r="H96" s="49">
        <f>F96+G96</f>
        <v>1119681.24</v>
      </c>
      <c r="I96" s="42"/>
      <c r="J96" s="48"/>
    </row>
    <row r="97" spans="1:10" ht="14.25" customHeight="1">
      <c r="A97" s="16" t="s">
        <v>326</v>
      </c>
      <c r="B97" s="11" t="s">
        <v>8</v>
      </c>
      <c r="C97" s="11" t="s">
        <v>32</v>
      </c>
      <c r="D97" s="11" t="s">
        <v>48</v>
      </c>
      <c r="E97" s="11" t="s">
        <v>306</v>
      </c>
      <c r="F97" s="18">
        <v>1166698.79</v>
      </c>
      <c r="G97" s="61">
        <v>54889.68</v>
      </c>
      <c r="H97" s="49">
        <f>F97+G97</f>
        <v>1221588.47</v>
      </c>
      <c r="I97" s="59"/>
      <c r="J97" s="48"/>
    </row>
    <row r="98" spans="1:10" ht="12.75">
      <c r="A98" s="16" t="s">
        <v>170</v>
      </c>
      <c r="B98" s="11" t="s">
        <v>8</v>
      </c>
      <c r="C98" s="11" t="s">
        <v>32</v>
      </c>
      <c r="D98" s="11" t="s">
        <v>48</v>
      </c>
      <c r="E98" s="11" t="s">
        <v>20</v>
      </c>
      <c r="F98" s="18">
        <v>599625.24</v>
      </c>
      <c r="G98" s="61">
        <v>-5089.68</v>
      </c>
      <c r="H98" s="49">
        <f>F98+G98</f>
        <v>594535.5599999999</v>
      </c>
      <c r="I98" s="60"/>
      <c r="J98" s="48"/>
    </row>
    <row r="99" spans="1:10" ht="25.5">
      <c r="A99" s="45" t="s">
        <v>177</v>
      </c>
      <c r="B99" s="44" t="s">
        <v>8</v>
      </c>
      <c r="C99" s="44" t="s">
        <v>32</v>
      </c>
      <c r="D99" s="44" t="s">
        <v>29</v>
      </c>
      <c r="E99" s="44"/>
      <c r="F99" s="22">
        <f>F100</f>
        <v>386548</v>
      </c>
      <c r="G99" s="53">
        <f aca="true" t="shared" si="13" ref="G99:H101">G100</f>
        <v>0</v>
      </c>
      <c r="H99" s="58">
        <f t="shared" si="13"/>
        <v>386548</v>
      </c>
      <c r="I99" s="55"/>
      <c r="J99" s="56"/>
    </row>
    <row r="100" spans="1:10" ht="25.5">
      <c r="A100" s="45" t="s">
        <v>178</v>
      </c>
      <c r="B100" s="44" t="s">
        <v>8</v>
      </c>
      <c r="C100" s="44" t="s">
        <v>32</v>
      </c>
      <c r="D100" s="44" t="s">
        <v>30</v>
      </c>
      <c r="E100" s="44"/>
      <c r="F100" s="22">
        <f>F101</f>
        <v>386548</v>
      </c>
      <c r="G100" s="53">
        <f t="shared" si="13"/>
        <v>0</v>
      </c>
      <c r="H100" s="58">
        <f t="shared" si="13"/>
        <v>386548</v>
      </c>
      <c r="I100" s="55"/>
      <c r="J100" s="56"/>
    </row>
    <row r="101" spans="1:10" ht="25.5">
      <c r="A101" s="45" t="s">
        <v>167</v>
      </c>
      <c r="B101" s="44" t="s">
        <v>8</v>
      </c>
      <c r="C101" s="44" t="s">
        <v>32</v>
      </c>
      <c r="D101" s="44" t="s">
        <v>30</v>
      </c>
      <c r="E101" s="44" t="s">
        <v>17</v>
      </c>
      <c r="F101" s="22">
        <f>F102</f>
        <v>386548</v>
      </c>
      <c r="G101" s="53">
        <f t="shared" si="13"/>
        <v>0</v>
      </c>
      <c r="H101" s="58">
        <f t="shared" si="13"/>
        <v>386548</v>
      </c>
      <c r="I101" s="55"/>
      <c r="J101" s="56"/>
    </row>
    <row r="102" spans="1:10" ht="30.75" customHeight="1">
      <c r="A102" s="45" t="s">
        <v>168</v>
      </c>
      <c r="B102" s="44" t="s">
        <v>8</v>
      </c>
      <c r="C102" s="44" t="s">
        <v>32</v>
      </c>
      <c r="D102" s="44" t="s">
        <v>30</v>
      </c>
      <c r="E102" s="44" t="s">
        <v>18</v>
      </c>
      <c r="F102" s="54">
        <v>386548</v>
      </c>
      <c r="G102" s="54"/>
      <c r="H102" s="49">
        <f>F102+G102</f>
        <v>386548</v>
      </c>
      <c r="I102" s="55"/>
      <c r="J102" s="56"/>
    </row>
    <row r="103" spans="1:8" ht="68.25" customHeight="1">
      <c r="A103" s="35" t="s">
        <v>309</v>
      </c>
      <c r="B103" s="36" t="s">
        <v>8</v>
      </c>
      <c r="C103" s="36" t="s">
        <v>32</v>
      </c>
      <c r="D103" s="36" t="s">
        <v>307</v>
      </c>
      <c r="E103" s="36"/>
      <c r="F103" s="22">
        <f aca="true" t="shared" si="14" ref="F103:H105">F104</f>
        <v>687460</v>
      </c>
      <c r="G103" s="22">
        <f t="shared" si="14"/>
        <v>0</v>
      </c>
      <c r="H103" s="57">
        <f t="shared" si="14"/>
        <v>687460</v>
      </c>
    </row>
    <row r="104" spans="1:8" ht="38.25">
      <c r="A104" s="35" t="s">
        <v>310</v>
      </c>
      <c r="B104" s="36" t="s">
        <v>8</v>
      </c>
      <c r="C104" s="36" t="s">
        <v>32</v>
      </c>
      <c r="D104" s="36" t="s">
        <v>308</v>
      </c>
      <c r="E104" s="36"/>
      <c r="F104" s="22">
        <f t="shared" si="14"/>
        <v>687460</v>
      </c>
      <c r="G104" s="22">
        <f t="shared" si="14"/>
        <v>0</v>
      </c>
      <c r="H104" s="22">
        <f t="shared" si="14"/>
        <v>687460</v>
      </c>
    </row>
    <row r="105" spans="1:8" ht="65.25" customHeight="1">
      <c r="A105" s="35" t="s">
        <v>164</v>
      </c>
      <c r="B105" s="36" t="s">
        <v>8</v>
      </c>
      <c r="C105" s="36" t="s">
        <v>32</v>
      </c>
      <c r="D105" s="36" t="s">
        <v>308</v>
      </c>
      <c r="E105" s="36" t="s">
        <v>14</v>
      </c>
      <c r="F105" s="22">
        <f t="shared" si="14"/>
        <v>687460</v>
      </c>
      <c r="G105" s="22">
        <f t="shared" si="14"/>
        <v>0</v>
      </c>
      <c r="H105" s="22">
        <f t="shared" si="14"/>
        <v>687460</v>
      </c>
    </row>
    <row r="106" spans="1:8" ht="30" customHeight="1">
      <c r="A106" s="33" t="s">
        <v>165</v>
      </c>
      <c r="B106" s="34" t="s">
        <v>8</v>
      </c>
      <c r="C106" s="34" t="s">
        <v>32</v>
      </c>
      <c r="D106" s="34" t="s">
        <v>308</v>
      </c>
      <c r="E106" s="34" t="s">
        <v>15</v>
      </c>
      <c r="F106" s="18">
        <v>687460</v>
      </c>
      <c r="G106" s="18"/>
      <c r="H106" s="18">
        <f>F106+G106</f>
        <v>687460</v>
      </c>
    </row>
    <row r="107" spans="1:8" ht="51" hidden="1">
      <c r="A107" s="20" t="s">
        <v>198</v>
      </c>
      <c r="B107" s="21" t="s">
        <v>8</v>
      </c>
      <c r="C107" s="21" t="s">
        <v>32</v>
      </c>
      <c r="D107" s="21" t="s">
        <v>50</v>
      </c>
      <c r="E107" s="21"/>
      <c r="F107" s="22">
        <f>F108</f>
        <v>0</v>
      </c>
      <c r="G107" s="22">
        <f aca="true" t="shared" si="15" ref="G107:H109">G108</f>
        <v>0</v>
      </c>
      <c r="H107" s="22">
        <f t="shared" si="15"/>
        <v>0</v>
      </c>
    </row>
    <row r="108" spans="1:8" ht="38.25" hidden="1">
      <c r="A108" s="20" t="s">
        <v>199</v>
      </c>
      <c r="B108" s="21" t="s">
        <v>8</v>
      </c>
      <c r="C108" s="21" t="s">
        <v>32</v>
      </c>
      <c r="D108" s="21" t="s">
        <v>51</v>
      </c>
      <c r="E108" s="21"/>
      <c r="F108" s="22">
        <f>F109</f>
        <v>0</v>
      </c>
      <c r="G108" s="22">
        <f t="shared" si="15"/>
        <v>0</v>
      </c>
      <c r="H108" s="22">
        <f t="shared" si="15"/>
        <v>0</v>
      </c>
    </row>
    <row r="109" spans="1:8" ht="25.5" hidden="1">
      <c r="A109" s="20" t="s">
        <v>167</v>
      </c>
      <c r="B109" s="21" t="s">
        <v>8</v>
      </c>
      <c r="C109" s="21" t="s">
        <v>32</v>
      </c>
      <c r="D109" s="21" t="s">
        <v>51</v>
      </c>
      <c r="E109" s="21" t="s">
        <v>17</v>
      </c>
      <c r="F109" s="22">
        <f>F110</f>
        <v>0</v>
      </c>
      <c r="G109" s="22">
        <f t="shared" si="15"/>
        <v>0</v>
      </c>
      <c r="H109" s="22">
        <f t="shared" si="15"/>
        <v>0</v>
      </c>
    </row>
    <row r="110" spans="1:8" ht="30.75" customHeight="1" hidden="1">
      <c r="A110" s="16" t="s">
        <v>168</v>
      </c>
      <c r="B110" s="11" t="s">
        <v>8</v>
      </c>
      <c r="C110" s="11" t="s">
        <v>32</v>
      </c>
      <c r="D110" s="11" t="s">
        <v>51</v>
      </c>
      <c r="E110" s="11" t="s">
        <v>18</v>
      </c>
      <c r="F110" s="18">
        <v>0</v>
      </c>
      <c r="G110" s="18"/>
      <c r="H110" s="18">
        <f>F110+G110</f>
        <v>0</v>
      </c>
    </row>
    <row r="111" spans="1:8" ht="41.25" customHeight="1">
      <c r="A111" s="20" t="s">
        <v>200</v>
      </c>
      <c r="B111" s="21" t="s">
        <v>8</v>
      </c>
      <c r="C111" s="21" t="s">
        <v>32</v>
      </c>
      <c r="D111" s="21" t="s">
        <v>52</v>
      </c>
      <c r="E111" s="21"/>
      <c r="F111" s="22">
        <f>F112</f>
        <v>834976</v>
      </c>
      <c r="G111" s="22">
        <f aca="true" t="shared" si="16" ref="G111:H113">G112</f>
        <v>-834976</v>
      </c>
      <c r="H111" s="22">
        <f t="shared" si="16"/>
        <v>0</v>
      </c>
    </row>
    <row r="112" spans="1:8" ht="40.5" customHeight="1">
      <c r="A112" s="20" t="s">
        <v>201</v>
      </c>
      <c r="B112" s="21" t="s">
        <v>8</v>
      </c>
      <c r="C112" s="21" t="s">
        <v>32</v>
      </c>
      <c r="D112" s="21" t="s">
        <v>53</v>
      </c>
      <c r="E112" s="21"/>
      <c r="F112" s="22">
        <f>F113</f>
        <v>834976</v>
      </c>
      <c r="G112" s="22">
        <f t="shared" si="16"/>
        <v>-834976</v>
      </c>
      <c r="H112" s="22">
        <f t="shared" si="16"/>
        <v>0</v>
      </c>
    </row>
    <row r="113" spans="1:8" ht="12.75">
      <c r="A113" s="20" t="s">
        <v>169</v>
      </c>
      <c r="B113" s="21" t="s">
        <v>8</v>
      </c>
      <c r="C113" s="21" t="s">
        <v>32</v>
      </c>
      <c r="D113" s="21" t="s">
        <v>53</v>
      </c>
      <c r="E113" s="21" t="s">
        <v>19</v>
      </c>
      <c r="F113" s="22">
        <f>F114</f>
        <v>834976</v>
      </c>
      <c r="G113" s="22">
        <f t="shared" si="16"/>
        <v>-834976</v>
      </c>
      <c r="H113" s="22">
        <f t="shared" si="16"/>
        <v>0</v>
      </c>
    </row>
    <row r="114" spans="1:8" ht="12.75">
      <c r="A114" s="16" t="s">
        <v>179</v>
      </c>
      <c r="B114" s="11" t="s">
        <v>8</v>
      </c>
      <c r="C114" s="11" t="s">
        <v>32</v>
      </c>
      <c r="D114" s="11" t="s">
        <v>53</v>
      </c>
      <c r="E114" s="11" t="s">
        <v>31</v>
      </c>
      <c r="F114" s="18">
        <v>834976</v>
      </c>
      <c r="G114" s="18">
        <v>-834976</v>
      </c>
      <c r="H114" s="18">
        <f>F114+G114</f>
        <v>0</v>
      </c>
    </row>
    <row r="115" spans="1:8" ht="55.5" customHeight="1">
      <c r="A115" s="35" t="s">
        <v>349</v>
      </c>
      <c r="B115" s="36" t="s">
        <v>8</v>
      </c>
      <c r="C115" s="36" t="s">
        <v>32</v>
      </c>
      <c r="D115" s="36" t="s">
        <v>347</v>
      </c>
      <c r="E115" s="36"/>
      <c r="F115" s="22">
        <f>F116</f>
        <v>597665</v>
      </c>
      <c r="G115" s="22">
        <f aca="true" t="shared" si="17" ref="G115:H117">G116</f>
        <v>0</v>
      </c>
      <c r="H115" s="22">
        <f t="shared" si="17"/>
        <v>597665</v>
      </c>
    </row>
    <row r="116" spans="1:8" ht="54.75" customHeight="1">
      <c r="A116" s="35" t="s">
        <v>350</v>
      </c>
      <c r="B116" s="36" t="s">
        <v>8</v>
      </c>
      <c r="C116" s="36" t="s">
        <v>32</v>
      </c>
      <c r="D116" s="36" t="s">
        <v>348</v>
      </c>
      <c r="E116" s="36"/>
      <c r="F116" s="22">
        <f>F117+F119</f>
        <v>597665</v>
      </c>
      <c r="G116" s="22">
        <f>G117+G119</f>
        <v>0</v>
      </c>
      <c r="H116" s="22">
        <f>H117+H119</f>
        <v>597665</v>
      </c>
    </row>
    <row r="117" spans="1:8" ht="30" customHeight="1">
      <c r="A117" s="35" t="s">
        <v>167</v>
      </c>
      <c r="B117" s="36" t="s">
        <v>8</v>
      </c>
      <c r="C117" s="36" t="s">
        <v>32</v>
      </c>
      <c r="D117" s="36" t="s">
        <v>348</v>
      </c>
      <c r="E117" s="36" t="s">
        <v>17</v>
      </c>
      <c r="F117" s="22">
        <f>F118</f>
        <v>597665</v>
      </c>
      <c r="G117" s="22">
        <f t="shared" si="17"/>
        <v>-597665</v>
      </c>
      <c r="H117" s="22">
        <f t="shared" si="17"/>
        <v>0</v>
      </c>
    </row>
    <row r="118" spans="1:8" ht="27.75" customHeight="1">
      <c r="A118" s="71" t="s">
        <v>168</v>
      </c>
      <c r="B118" s="70" t="s">
        <v>8</v>
      </c>
      <c r="C118" s="70" t="s">
        <v>32</v>
      </c>
      <c r="D118" s="70" t="s">
        <v>348</v>
      </c>
      <c r="E118" s="70" t="s">
        <v>18</v>
      </c>
      <c r="F118" s="18">
        <v>597665</v>
      </c>
      <c r="G118" s="61">
        <v>-597665</v>
      </c>
      <c r="H118" s="18">
        <f>F118+G118</f>
        <v>0</v>
      </c>
    </row>
    <row r="119" spans="1:8" ht="27.75" customHeight="1">
      <c r="A119" s="75" t="s">
        <v>184</v>
      </c>
      <c r="B119" s="36" t="s">
        <v>8</v>
      </c>
      <c r="C119" s="36" t="s">
        <v>32</v>
      </c>
      <c r="D119" s="77" t="s">
        <v>348</v>
      </c>
      <c r="E119" s="78" t="s">
        <v>36</v>
      </c>
      <c r="F119" s="22">
        <f>F120</f>
        <v>0</v>
      </c>
      <c r="G119" s="22">
        <f>G120</f>
        <v>597665</v>
      </c>
      <c r="H119" s="22">
        <f>H120</f>
        <v>597665</v>
      </c>
    </row>
    <row r="120" spans="1:8" ht="20.25" customHeight="1">
      <c r="A120" s="76" t="s">
        <v>261</v>
      </c>
      <c r="B120" s="70" t="s">
        <v>8</v>
      </c>
      <c r="C120" s="70" t="s">
        <v>32</v>
      </c>
      <c r="D120" s="79" t="s">
        <v>348</v>
      </c>
      <c r="E120" s="79" t="s">
        <v>114</v>
      </c>
      <c r="F120" s="18"/>
      <c r="G120" s="61">
        <v>597665</v>
      </c>
      <c r="H120" s="18">
        <f>F120+G120</f>
        <v>597665</v>
      </c>
    </row>
    <row r="121" spans="1:8" ht="69.75" customHeight="1">
      <c r="A121" s="35" t="s">
        <v>364</v>
      </c>
      <c r="B121" s="36" t="s">
        <v>8</v>
      </c>
      <c r="C121" s="36" t="s">
        <v>32</v>
      </c>
      <c r="D121" s="36" t="s">
        <v>362</v>
      </c>
      <c r="E121" s="36"/>
      <c r="F121" s="22">
        <f>F122</f>
        <v>0</v>
      </c>
      <c r="G121" s="22">
        <f aca="true" t="shared" si="18" ref="G121:H123">G122</f>
        <v>26040</v>
      </c>
      <c r="H121" s="22">
        <f t="shared" si="18"/>
        <v>26040</v>
      </c>
    </row>
    <row r="122" spans="1:8" ht="51.75" customHeight="1">
      <c r="A122" s="35" t="s">
        <v>365</v>
      </c>
      <c r="B122" s="36" t="s">
        <v>8</v>
      </c>
      <c r="C122" s="36" t="s">
        <v>32</v>
      </c>
      <c r="D122" s="36" t="s">
        <v>363</v>
      </c>
      <c r="E122" s="36"/>
      <c r="F122" s="22">
        <f>F123</f>
        <v>0</v>
      </c>
      <c r="G122" s="22">
        <f t="shared" si="18"/>
        <v>26040</v>
      </c>
      <c r="H122" s="22">
        <f t="shared" si="18"/>
        <v>26040</v>
      </c>
    </row>
    <row r="123" spans="1:8" ht="40.5" customHeight="1">
      <c r="A123" s="35" t="s">
        <v>164</v>
      </c>
      <c r="B123" s="36" t="s">
        <v>8</v>
      </c>
      <c r="C123" s="36" t="s">
        <v>32</v>
      </c>
      <c r="D123" s="36" t="s">
        <v>363</v>
      </c>
      <c r="E123" s="36" t="s">
        <v>14</v>
      </c>
      <c r="F123" s="22">
        <f>F124</f>
        <v>0</v>
      </c>
      <c r="G123" s="22">
        <f t="shared" si="18"/>
        <v>26040</v>
      </c>
      <c r="H123" s="22">
        <f t="shared" si="18"/>
        <v>26040</v>
      </c>
    </row>
    <row r="124" spans="1:8" ht="31.5" customHeight="1">
      <c r="A124" s="72" t="s">
        <v>165</v>
      </c>
      <c r="B124" s="73" t="s">
        <v>8</v>
      </c>
      <c r="C124" s="73" t="s">
        <v>32</v>
      </c>
      <c r="D124" s="73" t="s">
        <v>363</v>
      </c>
      <c r="E124" s="73" t="s">
        <v>15</v>
      </c>
      <c r="F124" s="18"/>
      <c r="G124" s="18">
        <v>26040</v>
      </c>
      <c r="H124" s="18">
        <f>F124+G124</f>
        <v>26040</v>
      </c>
    </row>
    <row r="125" spans="1:8" ht="25.5">
      <c r="A125" s="20" t="s">
        <v>202</v>
      </c>
      <c r="B125" s="21" t="s">
        <v>8</v>
      </c>
      <c r="C125" s="21" t="s">
        <v>54</v>
      </c>
      <c r="D125" s="21"/>
      <c r="E125" s="21"/>
      <c r="F125" s="22">
        <f aca="true" t="shared" si="19" ref="F125:F130">F126</f>
        <v>500000</v>
      </c>
      <c r="G125" s="22">
        <f aca="true" t="shared" si="20" ref="G125:G130">G126</f>
        <v>0</v>
      </c>
      <c r="H125" s="22">
        <f aca="true" t="shared" si="21" ref="H125:H130">H126</f>
        <v>500000</v>
      </c>
    </row>
    <row r="126" spans="1:8" ht="38.25">
      <c r="A126" s="20" t="s">
        <v>203</v>
      </c>
      <c r="B126" s="21" t="s">
        <v>8</v>
      </c>
      <c r="C126" s="21" t="s">
        <v>55</v>
      </c>
      <c r="D126" s="21"/>
      <c r="E126" s="21"/>
      <c r="F126" s="22">
        <f t="shared" si="19"/>
        <v>500000</v>
      </c>
      <c r="G126" s="22">
        <f t="shared" si="20"/>
        <v>0</v>
      </c>
      <c r="H126" s="22">
        <f t="shared" si="21"/>
        <v>500000</v>
      </c>
    </row>
    <row r="127" spans="1:8" ht="38.25">
      <c r="A127" s="20" t="s">
        <v>181</v>
      </c>
      <c r="B127" s="21" t="s">
        <v>8</v>
      </c>
      <c r="C127" s="21" t="s">
        <v>55</v>
      </c>
      <c r="D127" s="21" t="s">
        <v>33</v>
      </c>
      <c r="E127" s="21"/>
      <c r="F127" s="22">
        <f t="shared" si="19"/>
        <v>500000</v>
      </c>
      <c r="G127" s="22">
        <f t="shared" si="20"/>
        <v>0</v>
      </c>
      <c r="H127" s="22">
        <f t="shared" si="21"/>
        <v>500000</v>
      </c>
    </row>
    <row r="128" spans="1:8" ht="25.5">
      <c r="A128" s="20" t="s">
        <v>204</v>
      </c>
      <c r="B128" s="21" t="s">
        <v>8</v>
      </c>
      <c r="C128" s="21" t="s">
        <v>55</v>
      </c>
      <c r="D128" s="21" t="s">
        <v>56</v>
      </c>
      <c r="E128" s="21"/>
      <c r="F128" s="22">
        <f t="shared" si="19"/>
        <v>500000</v>
      </c>
      <c r="G128" s="22">
        <f t="shared" si="20"/>
        <v>0</v>
      </c>
      <c r="H128" s="22">
        <f t="shared" si="21"/>
        <v>500000</v>
      </c>
    </row>
    <row r="129" spans="1:8" ht="51.75" customHeight="1">
      <c r="A129" s="20" t="s">
        <v>205</v>
      </c>
      <c r="B129" s="21" t="s">
        <v>8</v>
      </c>
      <c r="C129" s="21" t="s">
        <v>55</v>
      </c>
      <c r="D129" s="21" t="s">
        <v>57</v>
      </c>
      <c r="E129" s="21"/>
      <c r="F129" s="22">
        <f t="shared" si="19"/>
        <v>500000</v>
      </c>
      <c r="G129" s="22">
        <f t="shared" si="20"/>
        <v>0</v>
      </c>
      <c r="H129" s="22">
        <f t="shared" si="21"/>
        <v>500000</v>
      </c>
    </row>
    <row r="130" spans="1:8" ht="25.5">
      <c r="A130" s="20" t="s">
        <v>167</v>
      </c>
      <c r="B130" s="21" t="s">
        <v>8</v>
      </c>
      <c r="C130" s="21" t="s">
        <v>55</v>
      </c>
      <c r="D130" s="21" t="s">
        <v>57</v>
      </c>
      <c r="E130" s="21" t="s">
        <v>17</v>
      </c>
      <c r="F130" s="22">
        <f t="shared" si="19"/>
        <v>500000</v>
      </c>
      <c r="G130" s="22">
        <f t="shared" si="20"/>
        <v>0</v>
      </c>
      <c r="H130" s="22">
        <f t="shared" si="21"/>
        <v>500000</v>
      </c>
    </row>
    <row r="131" spans="1:8" ht="29.25" customHeight="1">
      <c r="A131" s="16" t="s">
        <v>168</v>
      </c>
      <c r="B131" s="11" t="s">
        <v>8</v>
      </c>
      <c r="C131" s="11" t="s">
        <v>55</v>
      </c>
      <c r="D131" s="11" t="s">
        <v>57</v>
      </c>
      <c r="E131" s="11" t="s">
        <v>18</v>
      </c>
      <c r="F131" s="18">
        <v>500000</v>
      </c>
      <c r="G131" s="18"/>
      <c r="H131" s="18">
        <f>F131+G131</f>
        <v>500000</v>
      </c>
    </row>
    <row r="132" spans="1:8" ht="12.75">
      <c r="A132" s="20" t="s">
        <v>206</v>
      </c>
      <c r="B132" s="21" t="s">
        <v>8</v>
      </c>
      <c r="C132" s="21" t="s">
        <v>58</v>
      </c>
      <c r="D132" s="21"/>
      <c r="E132" s="21"/>
      <c r="F132" s="22">
        <f>F133+F153</f>
        <v>111873130.53</v>
      </c>
      <c r="G132" s="22">
        <f>G133+G153</f>
        <v>-10658399.309999995</v>
      </c>
      <c r="H132" s="22">
        <f>H133+H153</f>
        <v>101214731.22000001</v>
      </c>
    </row>
    <row r="133" spans="1:8" ht="12.75">
      <c r="A133" s="20" t="s">
        <v>207</v>
      </c>
      <c r="B133" s="21" t="s">
        <v>8</v>
      </c>
      <c r="C133" s="21" t="s">
        <v>59</v>
      </c>
      <c r="D133" s="21"/>
      <c r="E133" s="21"/>
      <c r="F133" s="22">
        <f>F134+F139+F148</f>
        <v>109509797.2</v>
      </c>
      <c r="G133" s="22">
        <f>G134+G139+G148</f>
        <v>-10498399.309999995</v>
      </c>
      <c r="H133" s="22">
        <f>H134+H139+H148</f>
        <v>99011397.89000002</v>
      </c>
    </row>
    <row r="134" spans="1:8" ht="51">
      <c r="A134" s="35" t="s">
        <v>299</v>
      </c>
      <c r="B134" s="36" t="s">
        <v>8</v>
      </c>
      <c r="C134" s="36" t="s">
        <v>59</v>
      </c>
      <c r="D134" s="36" t="s">
        <v>155</v>
      </c>
      <c r="E134" s="36"/>
      <c r="F134" s="22">
        <f>F135</f>
        <v>0</v>
      </c>
      <c r="G134" s="22">
        <f aca="true" t="shared" si="22" ref="G134:H137">G135</f>
        <v>126661.89</v>
      </c>
      <c r="H134" s="22">
        <f t="shared" si="22"/>
        <v>126661.89</v>
      </c>
    </row>
    <row r="135" spans="1:8" ht="52.5" customHeight="1">
      <c r="A135" s="35" t="s">
        <v>356</v>
      </c>
      <c r="B135" s="36" t="s">
        <v>8</v>
      </c>
      <c r="C135" s="36" t="s">
        <v>59</v>
      </c>
      <c r="D135" s="36" t="s">
        <v>354</v>
      </c>
      <c r="E135" s="36"/>
      <c r="F135" s="22">
        <f>F136</f>
        <v>0</v>
      </c>
      <c r="G135" s="22">
        <f t="shared" si="22"/>
        <v>126661.89</v>
      </c>
      <c r="H135" s="22">
        <f t="shared" si="22"/>
        <v>126661.89</v>
      </c>
    </row>
    <row r="136" spans="1:8" ht="12.75">
      <c r="A136" s="35" t="s">
        <v>357</v>
      </c>
      <c r="B136" s="36" t="s">
        <v>8</v>
      </c>
      <c r="C136" s="36" t="s">
        <v>59</v>
      </c>
      <c r="D136" s="36" t="s">
        <v>355</v>
      </c>
      <c r="E136" s="36"/>
      <c r="F136" s="22">
        <f>F137</f>
        <v>0</v>
      </c>
      <c r="G136" s="22">
        <f t="shared" si="22"/>
        <v>126661.89</v>
      </c>
      <c r="H136" s="22">
        <f t="shared" si="22"/>
        <v>126661.89</v>
      </c>
    </row>
    <row r="137" spans="1:8" ht="25.5">
      <c r="A137" s="35" t="s">
        <v>167</v>
      </c>
      <c r="B137" s="36" t="s">
        <v>8</v>
      </c>
      <c r="C137" s="36" t="s">
        <v>59</v>
      </c>
      <c r="D137" s="36" t="s">
        <v>355</v>
      </c>
      <c r="E137" s="36" t="s">
        <v>17</v>
      </c>
      <c r="F137" s="22">
        <f>F138</f>
        <v>0</v>
      </c>
      <c r="G137" s="22">
        <f t="shared" si="22"/>
        <v>126661.89</v>
      </c>
      <c r="H137" s="22">
        <f t="shared" si="22"/>
        <v>126661.89</v>
      </c>
    </row>
    <row r="138" spans="1:8" ht="30.75" customHeight="1">
      <c r="A138" s="72" t="s">
        <v>168</v>
      </c>
      <c r="B138" s="73" t="s">
        <v>8</v>
      </c>
      <c r="C138" s="73" t="s">
        <v>59</v>
      </c>
      <c r="D138" s="73" t="s">
        <v>355</v>
      </c>
      <c r="E138" s="73" t="s">
        <v>18</v>
      </c>
      <c r="F138" s="18"/>
      <c r="G138" s="18">
        <v>126661.89</v>
      </c>
      <c r="H138" s="18">
        <f>F138+G138</f>
        <v>126661.89</v>
      </c>
    </row>
    <row r="139" spans="1:8" ht="39.75" customHeight="1">
      <c r="A139" s="20" t="s">
        <v>208</v>
      </c>
      <c r="B139" s="21" t="s">
        <v>8</v>
      </c>
      <c r="C139" s="21" t="s">
        <v>59</v>
      </c>
      <c r="D139" s="21" t="s">
        <v>60</v>
      </c>
      <c r="E139" s="21"/>
      <c r="F139" s="22">
        <f>F140</f>
        <v>108407616.4</v>
      </c>
      <c r="G139" s="22">
        <f aca="true" t="shared" si="23" ref="G139:H142">G140</f>
        <v>-10625061.199999996</v>
      </c>
      <c r="H139" s="22">
        <f t="shared" si="23"/>
        <v>97782555.20000002</v>
      </c>
    </row>
    <row r="140" spans="1:8" ht="25.5">
      <c r="A140" s="20" t="s">
        <v>209</v>
      </c>
      <c r="B140" s="21" t="s">
        <v>8</v>
      </c>
      <c r="C140" s="21" t="s">
        <v>59</v>
      </c>
      <c r="D140" s="21" t="s">
        <v>61</v>
      </c>
      <c r="E140" s="21"/>
      <c r="F140" s="22">
        <f>F141+F144</f>
        <v>108407616.4</v>
      </c>
      <c r="G140" s="22">
        <f>G141+G144</f>
        <v>-10625061.199999996</v>
      </c>
      <c r="H140" s="22">
        <f>H141+H144</f>
        <v>97782555.20000002</v>
      </c>
    </row>
    <row r="141" spans="1:8" ht="51">
      <c r="A141" s="20" t="s">
        <v>210</v>
      </c>
      <c r="B141" s="21" t="s">
        <v>8</v>
      </c>
      <c r="C141" s="21" t="s">
        <v>59</v>
      </c>
      <c r="D141" s="21" t="s">
        <v>62</v>
      </c>
      <c r="E141" s="21"/>
      <c r="F141" s="22">
        <f>F142</f>
        <v>108407616.4</v>
      </c>
      <c r="G141" s="22">
        <f t="shared" si="23"/>
        <v>-73534374.94</v>
      </c>
      <c r="H141" s="22">
        <f t="shared" si="23"/>
        <v>34873241.46000001</v>
      </c>
    </row>
    <row r="142" spans="1:8" ht="25.5">
      <c r="A142" s="20" t="s">
        <v>167</v>
      </c>
      <c r="B142" s="21" t="s">
        <v>8</v>
      </c>
      <c r="C142" s="21" t="s">
        <v>59</v>
      </c>
      <c r="D142" s="21" t="s">
        <v>62</v>
      </c>
      <c r="E142" s="21" t="s">
        <v>17</v>
      </c>
      <c r="F142" s="22">
        <f>F143</f>
        <v>108407616.4</v>
      </c>
      <c r="G142" s="22">
        <f t="shared" si="23"/>
        <v>-73534374.94</v>
      </c>
      <c r="H142" s="22">
        <f t="shared" si="23"/>
        <v>34873241.46000001</v>
      </c>
    </row>
    <row r="143" spans="1:10" ht="28.5" customHeight="1">
      <c r="A143" s="16" t="s">
        <v>168</v>
      </c>
      <c r="B143" s="11" t="s">
        <v>8</v>
      </c>
      <c r="C143" s="11" t="s">
        <v>59</v>
      </c>
      <c r="D143" s="11" t="s">
        <v>62</v>
      </c>
      <c r="E143" s="11" t="s">
        <v>18</v>
      </c>
      <c r="F143" s="18">
        <v>108407616.4</v>
      </c>
      <c r="G143" s="74">
        <f>-5504939.74-32935000-9337198.8-25757236.4</f>
        <v>-73534374.94</v>
      </c>
      <c r="H143" s="18">
        <f>F143+G143</f>
        <v>34873241.46000001</v>
      </c>
      <c r="J143" s="40"/>
    </row>
    <row r="144" spans="1:10" ht="42.75" customHeight="1">
      <c r="A144" s="35" t="s">
        <v>361</v>
      </c>
      <c r="B144" s="36" t="s">
        <v>8</v>
      </c>
      <c r="C144" s="36" t="s">
        <v>59</v>
      </c>
      <c r="D144" s="36" t="s">
        <v>360</v>
      </c>
      <c r="E144" s="36"/>
      <c r="F144" s="22">
        <f>F145</f>
        <v>0</v>
      </c>
      <c r="G144" s="22">
        <f>G145</f>
        <v>62909313.74</v>
      </c>
      <c r="H144" s="22">
        <f>H145</f>
        <v>62909313.74</v>
      </c>
      <c r="J144" s="40"/>
    </row>
    <row r="145" spans="1:10" ht="28.5" customHeight="1">
      <c r="A145" s="35" t="s">
        <v>167</v>
      </c>
      <c r="B145" s="36" t="s">
        <v>8</v>
      </c>
      <c r="C145" s="36" t="s">
        <v>59</v>
      </c>
      <c r="D145" s="36" t="s">
        <v>360</v>
      </c>
      <c r="E145" s="36" t="s">
        <v>17</v>
      </c>
      <c r="F145" s="22">
        <f>F146+F147</f>
        <v>0</v>
      </c>
      <c r="G145" s="22">
        <f>G146+G147</f>
        <v>62909313.74</v>
      </c>
      <c r="H145" s="22">
        <f>H146+H147</f>
        <v>62909313.74</v>
      </c>
      <c r="J145" s="40"/>
    </row>
    <row r="146" spans="1:10" ht="28.5" customHeight="1">
      <c r="A146" s="72" t="s">
        <v>168</v>
      </c>
      <c r="B146" s="73" t="s">
        <v>8</v>
      </c>
      <c r="C146" s="73" t="s">
        <v>59</v>
      </c>
      <c r="D146" s="73" t="s">
        <v>360</v>
      </c>
      <c r="E146" s="73" t="s">
        <v>18</v>
      </c>
      <c r="F146" s="18"/>
      <c r="G146" s="61">
        <v>57404374</v>
      </c>
      <c r="H146" s="18">
        <f>F146+G146</f>
        <v>57404374</v>
      </c>
      <c r="J146" s="40"/>
    </row>
    <row r="147" spans="1:10" ht="28.5" customHeight="1">
      <c r="A147" s="72" t="s">
        <v>168</v>
      </c>
      <c r="B147" s="73" t="s">
        <v>8</v>
      </c>
      <c r="C147" s="73" t="s">
        <v>59</v>
      </c>
      <c r="D147" s="73" t="s">
        <v>360</v>
      </c>
      <c r="E147" s="73" t="s">
        <v>18</v>
      </c>
      <c r="F147" s="18"/>
      <c r="G147" s="61">
        <v>5504939.74</v>
      </c>
      <c r="H147" s="18">
        <f>F147+G147</f>
        <v>5504939.74</v>
      </c>
      <c r="J147" s="40"/>
    </row>
    <row r="148" spans="1:8" ht="70.5" customHeight="1">
      <c r="A148" s="45" t="s">
        <v>161</v>
      </c>
      <c r="B148" s="46" t="s">
        <v>8</v>
      </c>
      <c r="C148" s="46" t="s">
        <v>59</v>
      </c>
      <c r="D148" s="46" t="s">
        <v>11</v>
      </c>
      <c r="E148" s="46"/>
      <c r="F148" s="22">
        <f>F149</f>
        <v>1102180.8</v>
      </c>
      <c r="G148" s="22">
        <f aca="true" t="shared" si="24" ref="G148:H151">G149</f>
        <v>0</v>
      </c>
      <c r="H148" s="22">
        <f t="shared" si="24"/>
        <v>1102180.8</v>
      </c>
    </row>
    <row r="149" spans="1:8" ht="28.5" customHeight="1">
      <c r="A149" s="45" t="s">
        <v>177</v>
      </c>
      <c r="B149" s="46" t="s">
        <v>8</v>
      </c>
      <c r="C149" s="46" t="s">
        <v>59</v>
      </c>
      <c r="D149" s="46" t="s">
        <v>29</v>
      </c>
      <c r="E149" s="46"/>
      <c r="F149" s="22">
        <f>F150</f>
        <v>1102180.8</v>
      </c>
      <c r="G149" s="22">
        <f t="shared" si="24"/>
        <v>0</v>
      </c>
      <c r="H149" s="22">
        <f t="shared" si="24"/>
        <v>1102180.8</v>
      </c>
    </row>
    <row r="150" spans="1:8" ht="28.5" customHeight="1">
      <c r="A150" s="45" t="s">
        <v>178</v>
      </c>
      <c r="B150" s="46" t="s">
        <v>8</v>
      </c>
      <c r="C150" s="46" t="s">
        <v>59</v>
      </c>
      <c r="D150" s="46" t="s">
        <v>30</v>
      </c>
      <c r="E150" s="46"/>
      <c r="F150" s="22">
        <f>F151</f>
        <v>1102180.8</v>
      </c>
      <c r="G150" s="22">
        <f t="shared" si="24"/>
        <v>0</v>
      </c>
      <c r="H150" s="22">
        <f t="shared" si="24"/>
        <v>1102180.8</v>
      </c>
    </row>
    <row r="151" spans="1:8" ht="28.5" customHeight="1">
      <c r="A151" s="45" t="s">
        <v>167</v>
      </c>
      <c r="B151" s="46" t="s">
        <v>8</v>
      </c>
      <c r="C151" s="46" t="s">
        <v>59</v>
      </c>
      <c r="D151" s="46" t="s">
        <v>30</v>
      </c>
      <c r="E151" s="46" t="s">
        <v>17</v>
      </c>
      <c r="F151" s="22">
        <f>F152</f>
        <v>1102180.8</v>
      </c>
      <c r="G151" s="22">
        <f t="shared" si="24"/>
        <v>0</v>
      </c>
      <c r="H151" s="22">
        <f t="shared" si="24"/>
        <v>1102180.8</v>
      </c>
    </row>
    <row r="152" spans="1:8" ht="28.5" customHeight="1">
      <c r="A152" s="45" t="s">
        <v>168</v>
      </c>
      <c r="B152" s="46" t="s">
        <v>8</v>
      </c>
      <c r="C152" s="46" t="s">
        <v>59</v>
      </c>
      <c r="D152" s="46" t="s">
        <v>30</v>
      </c>
      <c r="E152" s="46" t="s">
        <v>18</v>
      </c>
      <c r="F152" s="18">
        <v>1102180.8</v>
      </c>
      <c r="G152" s="18"/>
      <c r="H152" s="18">
        <f>F152+G152</f>
        <v>1102180.8</v>
      </c>
    </row>
    <row r="153" spans="1:8" ht="27.75" customHeight="1">
      <c r="A153" s="20" t="s">
        <v>211</v>
      </c>
      <c r="B153" s="21" t="s">
        <v>8</v>
      </c>
      <c r="C153" s="21" t="s">
        <v>63</v>
      </c>
      <c r="D153" s="21"/>
      <c r="E153" s="21"/>
      <c r="F153" s="22">
        <f>F154+F159+F170+F182</f>
        <v>2363333.33</v>
      </c>
      <c r="G153" s="22">
        <f>G154+G159+G170+G182</f>
        <v>-160000</v>
      </c>
      <c r="H153" s="22">
        <f>H154+H159+H170+H182</f>
        <v>2203333.33</v>
      </c>
    </row>
    <row r="154" spans="1:8" ht="51">
      <c r="A154" s="20" t="s">
        <v>189</v>
      </c>
      <c r="B154" s="21" t="s">
        <v>8</v>
      </c>
      <c r="C154" s="21" t="s">
        <v>63</v>
      </c>
      <c r="D154" s="21" t="s">
        <v>41</v>
      </c>
      <c r="E154" s="21"/>
      <c r="F154" s="22">
        <f>F155</f>
        <v>600000</v>
      </c>
      <c r="G154" s="22">
        <f aca="true" t="shared" si="25" ref="G154:H157">G155</f>
        <v>0</v>
      </c>
      <c r="H154" s="22">
        <f t="shared" si="25"/>
        <v>600000</v>
      </c>
    </row>
    <row r="155" spans="1:8" ht="51">
      <c r="A155" s="20" t="s">
        <v>190</v>
      </c>
      <c r="B155" s="21" t="s">
        <v>8</v>
      </c>
      <c r="C155" s="21" t="s">
        <v>63</v>
      </c>
      <c r="D155" s="21" t="s">
        <v>42</v>
      </c>
      <c r="E155" s="21"/>
      <c r="F155" s="22">
        <f>F156</f>
        <v>600000</v>
      </c>
      <c r="G155" s="22">
        <f t="shared" si="25"/>
        <v>0</v>
      </c>
      <c r="H155" s="22">
        <f t="shared" si="25"/>
        <v>600000</v>
      </c>
    </row>
    <row r="156" spans="1:8" ht="66" customHeight="1">
      <c r="A156" s="20" t="s">
        <v>191</v>
      </c>
      <c r="B156" s="21" t="s">
        <v>8</v>
      </c>
      <c r="C156" s="21" t="s">
        <v>63</v>
      </c>
      <c r="D156" s="21" t="s">
        <v>43</v>
      </c>
      <c r="E156" s="21"/>
      <c r="F156" s="22">
        <f>F157</f>
        <v>600000</v>
      </c>
      <c r="G156" s="22">
        <f t="shared" si="25"/>
        <v>0</v>
      </c>
      <c r="H156" s="22">
        <f t="shared" si="25"/>
        <v>600000</v>
      </c>
    </row>
    <row r="157" spans="1:8" ht="25.5">
      <c r="A157" s="20" t="s">
        <v>167</v>
      </c>
      <c r="B157" s="21" t="s">
        <v>8</v>
      </c>
      <c r="C157" s="21" t="s">
        <v>63</v>
      </c>
      <c r="D157" s="21" t="s">
        <v>43</v>
      </c>
      <c r="E157" s="21" t="s">
        <v>17</v>
      </c>
      <c r="F157" s="22">
        <f>F158</f>
        <v>600000</v>
      </c>
      <c r="G157" s="22">
        <f t="shared" si="25"/>
        <v>0</v>
      </c>
      <c r="H157" s="22">
        <f t="shared" si="25"/>
        <v>600000</v>
      </c>
    </row>
    <row r="158" spans="1:8" ht="28.5" customHeight="1">
      <c r="A158" s="16" t="s">
        <v>168</v>
      </c>
      <c r="B158" s="11" t="s">
        <v>8</v>
      </c>
      <c r="C158" s="11" t="s">
        <v>63</v>
      </c>
      <c r="D158" s="11" t="s">
        <v>43</v>
      </c>
      <c r="E158" s="11" t="s">
        <v>18</v>
      </c>
      <c r="F158" s="18">
        <v>600000</v>
      </c>
      <c r="G158" s="18"/>
      <c r="H158" s="18">
        <f>F158+G158</f>
        <v>600000</v>
      </c>
    </row>
    <row r="159" spans="1:8" ht="51">
      <c r="A159" s="20" t="s">
        <v>212</v>
      </c>
      <c r="B159" s="21" t="s">
        <v>8</v>
      </c>
      <c r="C159" s="21" t="s">
        <v>63</v>
      </c>
      <c r="D159" s="21" t="s">
        <v>64</v>
      </c>
      <c r="E159" s="21"/>
      <c r="F159" s="22">
        <f>F160</f>
        <v>695000</v>
      </c>
      <c r="G159" s="22">
        <f>G160</f>
        <v>-60000</v>
      </c>
      <c r="H159" s="22">
        <f>H160</f>
        <v>635000</v>
      </c>
    </row>
    <row r="160" spans="1:8" ht="28.5" customHeight="1">
      <c r="A160" s="20" t="s">
        <v>213</v>
      </c>
      <c r="B160" s="21" t="s">
        <v>8</v>
      </c>
      <c r="C160" s="21" t="s">
        <v>63</v>
      </c>
      <c r="D160" s="21" t="s">
        <v>65</v>
      </c>
      <c r="E160" s="21"/>
      <c r="F160" s="22">
        <f>F161+F164+F167</f>
        <v>695000</v>
      </c>
      <c r="G160" s="22">
        <f>G161+G164+G167</f>
        <v>-60000</v>
      </c>
      <c r="H160" s="22">
        <f>H161+H164+H167</f>
        <v>635000</v>
      </c>
    </row>
    <row r="161" spans="1:8" ht="55.5" customHeight="1">
      <c r="A161" s="20" t="s">
        <v>214</v>
      </c>
      <c r="B161" s="21" t="s">
        <v>8</v>
      </c>
      <c r="C161" s="21" t="s">
        <v>63</v>
      </c>
      <c r="D161" s="21" t="s">
        <v>66</v>
      </c>
      <c r="E161" s="21"/>
      <c r="F161" s="22">
        <f aca="true" t="shared" si="26" ref="F161:H162">F162</f>
        <v>585000</v>
      </c>
      <c r="G161" s="22">
        <f t="shared" si="26"/>
        <v>0</v>
      </c>
      <c r="H161" s="22">
        <f t="shared" si="26"/>
        <v>585000</v>
      </c>
    </row>
    <row r="162" spans="1:8" ht="25.5">
      <c r="A162" s="20" t="s">
        <v>167</v>
      </c>
      <c r="B162" s="21" t="s">
        <v>8</v>
      </c>
      <c r="C162" s="21" t="s">
        <v>63</v>
      </c>
      <c r="D162" s="21" t="s">
        <v>66</v>
      </c>
      <c r="E162" s="21" t="s">
        <v>17</v>
      </c>
      <c r="F162" s="22">
        <f t="shared" si="26"/>
        <v>585000</v>
      </c>
      <c r="G162" s="22">
        <f t="shared" si="26"/>
        <v>0</v>
      </c>
      <c r="H162" s="22">
        <f t="shared" si="26"/>
        <v>585000</v>
      </c>
    </row>
    <row r="163" spans="1:8" ht="32.25" customHeight="1">
      <c r="A163" s="16" t="s">
        <v>168</v>
      </c>
      <c r="B163" s="11" t="s">
        <v>8</v>
      </c>
      <c r="C163" s="11" t="s">
        <v>63</v>
      </c>
      <c r="D163" s="11" t="s">
        <v>66</v>
      </c>
      <c r="E163" s="11" t="s">
        <v>18</v>
      </c>
      <c r="F163" s="18">
        <v>585000</v>
      </c>
      <c r="G163" s="18"/>
      <c r="H163" s="18">
        <f>F163+G163</f>
        <v>585000</v>
      </c>
    </row>
    <row r="164" spans="1:8" ht="54.75" customHeight="1">
      <c r="A164" s="20" t="s">
        <v>215</v>
      </c>
      <c r="B164" s="21" t="s">
        <v>8</v>
      </c>
      <c r="C164" s="21" t="s">
        <v>63</v>
      </c>
      <c r="D164" s="21" t="s">
        <v>67</v>
      </c>
      <c r="E164" s="21"/>
      <c r="F164" s="22">
        <f aca="true" t="shared" si="27" ref="F164:H165">F165</f>
        <v>110000</v>
      </c>
      <c r="G164" s="22">
        <f t="shared" si="27"/>
        <v>-100000</v>
      </c>
      <c r="H164" s="22">
        <f t="shared" si="27"/>
        <v>10000</v>
      </c>
    </row>
    <row r="165" spans="1:8" ht="25.5">
      <c r="A165" s="20" t="s">
        <v>167</v>
      </c>
      <c r="B165" s="21" t="s">
        <v>8</v>
      </c>
      <c r="C165" s="21" t="s">
        <v>63</v>
      </c>
      <c r="D165" s="21" t="s">
        <v>67</v>
      </c>
      <c r="E165" s="21" t="s">
        <v>17</v>
      </c>
      <c r="F165" s="22">
        <f t="shared" si="27"/>
        <v>110000</v>
      </c>
      <c r="G165" s="22">
        <f t="shared" si="27"/>
        <v>-100000</v>
      </c>
      <c r="H165" s="22">
        <f t="shared" si="27"/>
        <v>10000</v>
      </c>
    </row>
    <row r="166" spans="1:8" ht="32.25" customHeight="1">
      <c r="A166" s="16" t="s">
        <v>168</v>
      </c>
      <c r="B166" s="11" t="s">
        <v>8</v>
      </c>
      <c r="C166" s="11" t="s">
        <v>63</v>
      </c>
      <c r="D166" s="11" t="s">
        <v>67</v>
      </c>
      <c r="E166" s="11" t="s">
        <v>18</v>
      </c>
      <c r="F166" s="18">
        <v>110000</v>
      </c>
      <c r="G166" s="18">
        <v>-100000</v>
      </c>
      <c r="H166" s="18">
        <f>F166+G166</f>
        <v>10000</v>
      </c>
    </row>
    <row r="167" spans="1:8" ht="51.75" customHeight="1">
      <c r="A167" s="35" t="s">
        <v>359</v>
      </c>
      <c r="B167" s="36" t="s">
        <v>8</v>
      </c>
      <c r="C167" s="36" t="s">
        <v>63</v>
      </c>
      <c r="D167" s="36" t="s">
        <v>358</v>
      </c>
      <c r="E167" s="36"/>
      <c r="F167" s="22">
        <f aca="true" t="shared" si="28" ref="F167:H168">F168</f>
        <v>0</v>
      </c>
      <c r="G167" s="22">
        <f t="shared" si="28"/>
        <v>40000</v>
      </c>
      <c r="H167" s="22">
        <f t="shared" si="28"/>
        <v>40000</v>
      </c>
    </row>
    <row r="168" spans="1:8" ht="33.75" customHeight="1">
      <c r="A168" s="35" t="s">
        <v>167</v>
      </c>
      <c r="B168" s="36" t="s">
        <v>8</v>
      </c>
      <c r="C168" s="36" t="s">
        <v>63</v>
      </c>
      <c r="D168" s="36" t="s">
        <v>358</v>
      </c>
      <c r="E168" s="36" t="s">
        <v>17</v>
      </c>
      <c r="F168" s="22">
        <f t="shared" si="28"/>
        <v>0</v>
      </c>
      <c r="G168" s="22">
        <f t="shared" si="28"/>
        <v>40000</v>
      </c>
      <c r="H168" s="22">
        <f t="shared" si="28"/>
        <v>40000</v>
      </c>
    </row>
    <row r="169" spans="1:8" ht="32.25" customHeight="1">
      <c r="A169" s="72" t="s">
        <v>168</v>
      </c>
      <c r="B169" s="73" t="s">
        <v>8</v>
      </c>
      <c r="C169" s="73" t="s">
        <v>63</v>
      </c>
      <c r="D169" s="73" t="s">
        <v>358</v>
      </c>
      <c r="E169" s="73" t="s">
        <v>18</v>
      </c>
      <c r="F169" s="18"/>
      <c r="G169" s="18">
        <v>40000</v>
      </c>
      <c r="H169" s="18">
        <f>F169+G169</f>
        <v>40000</v>
      </c>
    </row>
    <row r="170" spans="1:8" ht="40.5" customHeight="1">
      <c r="A170" s="20" t="s">
        <v>216</v>
      </c>
      <c r="B170" s="21" t="s">
        <v>8</v>
      </c>
      <c r="C170" s="21" t="s">
        <v>63</v>
      </c>
      <c r="D170" s="21" t="s">
        <v>68</v>
      </c>
      <c r="E170" s="21"/>
      <c r="F170" s="22">
        <f>F171</f>
        <v>700000</v>
      </c>
      <c r="G170" s="22">
        <f>G171</f>
        <v>-100000</v>
      </c>
      <c r="H170" s="22">
        <f>H171</f>
        <v>600000</v>
      </c>
    </row>
    <row r="171" spans="1:8" ht="40.5" customHeight="1">
      <c r="A171" s="20" t="s">
        <v>217</v>
      </c>
      <c r="B171" s="21" t="s">
        <v>8</v>
      </c>
      <c r="C171" s="21" t="s">
        <v>63</v>
      </c>
      <c r="D171" s="21" t="s">
        <v>69</v>
      </c>
      <c r="E171" s="21"/>
      <c r="F171" s="22">
        <f>F172+F177</f>
        <v>700000</v>
      </c>
      <c r="G171" s="22">
        <f>G172+G177</f>
        <v>-100000</v>
      </c>
      <c r="H171" s="22">
        <f>H172+H177</f>
        <v>600000</v>
      </c>
    </row>
    <row r="172" spans="1:8" ht="12.75">
      <c r="A172" s="20" t="s">
        <v>218</v>
      </c>
      <c r="B172" s="21" t="s">
        <v>8</v>
      </c>
      <c r="C172" s="21" t="s">
        <v>63</v>
      </c>
      <c r="D172" s="21" t="s">
        <v>70</v>
      </c>
      <c r="E172" s="21"/>
      <c r="F172" s="22">
        <f>F173+F175</f>
        <v>400000</v>
      </c>
      <c r="G172" s="22">
        <f>G173+G175</f>
        <v>-100000</v>
      </c>
      <c r="H172" s="22">
        <f>H173+H175</f>
        <v>300000</v>
      </c>
    </row>
    <row r="173" spans="1:8" ht="25.5">
      <c r="A173" s="20" t="s">
        <v>167</v>
      </c>
      <c r="B173" s="21" t="s">
        <v>8</v>
      </c>
      <c r="C173" s="21" t="s">
        <v>63</v>
      </c>
      <c r="D173" s="21" t="s">
        <v>70</v>
      </c>
      <c r="E173" s="21" t="s">
        <v>17</v>
      </c>
      <c r="F173" s="22">
        <f>F174</f>
        <v>100000</v>
      </c>
      <c r="G173" s="22">
        <f>G174</f>
        <v>-100000</v>
      </c>
      <c r="H173" s="22">
        <f>H174</f>
        <v>0</v>
      </c>
    </row>
    <row r="174" spans="1:8" ht="28.5" customHeight="1">
      <c r="A174" s="16" t="s">
        <v>168</v>
      </c>
      <c r="B174" s="11" t="s">
        <v>8</v>
      </c>
      <c r="C174" s="11" t="s">
        <v>63</v>
      </c>
      <c r="D174" s="11" t="s">
        <v>70</v>
      </c>
      <c r="E174" s="11" t="s">
        <v>18</v>
      </c>
      <c r="F174" s="18">
        <v>100000</v>
      </c>
      <c r="G174" s="18">
        <v>-100000</v>
      </c>
      <c r="H174" s="18">
        <f>F174+G174</f>
        <v>0</v>
      </c>
    </row>
    <row r="175" spans="1:8" ht="28.5" customHeight="1">
      <c r="A175" s="24" t="s">
        <v>184</v>
      </c>
      <c r="B175" s="21" t="s">
        <v>8</v>
      </c>
      <c r="C175" s="21" t="s">
        <v>63</v>
      </c>
      <c r="D175" s="21" t="s">
        <v>70</v>
      </c>
      <c r="E175" s="21" t="s">
        <v>36</v>
      </c>
      <c r="F175" s="22">
        <f>F176</f>
        <v>300000</v>
      </c>
      <c r="G175" s="22">
        <f>G176</f>
        <v>0</v>
      </c>
      <c r="H175" s="22">
        <f>H176</f>
        <v>300000</v>
      </c>
    </row>
    <row r="176" spans="1:8" ht="14.25" customHeight="1">
      <c r="A176" s="26" t="s">
        <v>261</v>
      </c>
      <c r="B176" s="11" t="s">
        <v>8</v>
      </c>
      <c r="C176" s="11" t="s">
        <v>63</v>
      </c>
      <c r="D176" s="11" t="s">
        <v>70</v>
      </c>
      <c r="E176" s="11" t="s">
        <v>114</v>
      </c>
      <c r="F176" s="18">
        <v>300000</v>
      </c>
      <c r="G176" s="18"/>
      <c r="H176" s="18">
        <f>F176+G176</f>
        <v>300000</v>
      </c>
    </row>
    <row r="177" spans="1:8" ht="39.75" customHeight="1">
      <c r="A177" s="20" t="s">
        <v>219</v>
      </c>
      <c r="B177" s="21" t="s">
        <v>8</v>
      </c>
      <c r="C177" s="21" t="s">
        <v>63</v>
      </c>
      <c r="D177" s="21" t="s">
        <v>71</v>
      </c>
      <c r="E177" s="21"/>
      <c r="F177" s="22">
        <f>F178+F180</f>
        <v>300000</v>
      </c>
      <c r="G177" s="22">
        <f>G178+G180</f>
        <v>0</v>
      </c>
      <c r="H177" s="22">
        <f>H178+H180</f>
        <v>300000</v>
      </c>
    </row>
    <row r="178" spans="1:8" ht="25.5" hidden="1">
      <c r="A178" s="20" t="s">
        <v>167</v>
      </c>
      <c r="B178" s="21" t="s">
        <v>8</v>
      </c>
      <c r="C178" s="21" t="s">
        <v>63</v>
      </c>
      <c r="D178" s="21" t="s">
        <v>71</v>
      </c>
      <c r="E178" s="21" t="s">
        <v>17</v>
      </c>
      <c r="F178" s="22">
        <f>F179</f>
        <v>0</v>
      </c>
      <c r="G178" s="22">
        <f>G179</f>
        <v>0</v>
      </c>
      <c r="H178" s="22">
        <f>H179</f>
        <v>0</v>
      </c>
    </row>
    <row r="179" spans="1:8" ht="32.25" customHeight="1" hidden="1">
      <c r="A179" s="16" t="s">
        <v>168</v>
      </c>
      <c r="B179" s="11" t="s">
        <v>8</v>
      </c>
      <c r="C179" s="11" t="s">
        <v>63</v>
      </c>
      <c r="D179" s="11" t="s">
        <v>71</v>
      </c>
      <c r="E179" s="11" t="s">
        <v>18</v>
      </c>
      <c r="F179" s="18">
        <v>0</v>
      </c>
      <c r="G179" s="18"/>
      <c r="H179" s="18">
        <f>F179+G179</f>
        <v>0</v>
      </c>
    </row>
    <row r="180" spans="1:8" ht="32.25" customHeight="1">
      <c r="A180" s="24" t="s">
        <v>184</v>
      </c>
      <c r="B180" s="21" t="s">
        <v>8</v>
      </c>
      <c r="C180" s="21" t="s">
        <v>63</v>
      </c>
      <c r="D180" s="21" t="s">
        <v>71</v>
      </c>
      <c r="E180" s="21" t="s">
        <v>36</v>
      </c>
      <c r="F180" s="22">
        <f>F181</f>
        <v>300000</v>
      </c>
      <c r="G180" s="22">
        <f>G181</f>
        <v>0</v>
      </c>
      <c r="H180" s="22">
        <f>H181</f>
        <v>300000</v>
      </c>
    </row>
    <row r="181" spans="1:8" ht="17.25" customHeight="1">
      <c r="A181" s="26" t="s">
        <v>261</v>
      </c>
      <c r="B181" s="11" t="s">
        <v>8</v>
      </c>
      <c r="C181" s="11" t="s">
        <v>63</v>
      </c>
      <c r="D181" s="11" t="s">
        <v>71</v>
      </c>
      <c r="E181" s="11" t="s">
        <v>114</v>
      </c>
      <c r="F181" s="18">
        <v>300000</v>
      </c>
      <c r="G181" s="18"/>
      <c r="H181" s="18">
        <f>F181+G181</f>
        <v>300000</v>
      </c>
    </row>
    <row r="182" spans="1:8" ht="78" customHeight="1">
      <c r="A182" s="20" t="s">
        <v>161</v>
      </c>
      <c r="B182" s="21" t="s">
        <v>8</v>
      </c>
      <c r="C182" s="21" t="s">
        <v>63</v>
      </c>
      <c r="D182" s="21" t="s">
        <v>11</v>
      </c>
      <c r="E182" s="21"/>
      <c r="F182" s="22">
        <f>F183+F187</f>
        <v>368333.33</v>
      </c>
      <c r="G182" s="22">
        <f>G183+G187</f>
        <v>0</v>
      </c>
      <c r="H182" s="22">
        <f>H183+H187</f>
        <v>368333.33</v>
      </c>
    </row>
    <row r="183" spans="1:8" ht="25.5">
      <c r="A183" s="35" t="s">
        <v>177</v>
      </c>
      <c r="B183" s="36" t="s">
        <v>8</v>
      </c>
      <c r="C183" s="36" t="s">
        <v>63</v>
      </c>
      <c r="D183" s="36" t="s">
        <v>29</v>
      </c>
      <c r="E183" s="36"/>
      <c r="F183" s="22">
        <f>F184</f>
        <v>268333.33</v>
      </c>
      <c r="G183" s="22">
        <f aca="true" t="shared" si="29" ref="G183:H185">G184</f>
        <v>0</v>
      </c>
      <c r="H183" s="22">
        <f t="shared" si="29"/>
        <v>268333.33</v>
      </c>
    </row>
    <row r="184" spans="1:8" ht="25.5">
      <c r="A184" s="35" t="s">
        <v>178</v>
      </c>
      <c r="B184" s="36" t="s">
        <v>8</v>
      </c>
      <c r="C184" s="36" t="s">
        <v>63</v>
      </c>
      <c r="D184" s="36" t="s">
        <v>30</v>
      </c>
      <c r="E184" s="36"/>
      <c r="F184" s="22">
        <f>F185</f>
        <v>268333.33</v>
      </c>
      <c r="G184" s="22">
        <f t="shared" si="29"/>
        <v>0</v>
      </c>
      <c r="H184" s="22">
        <f t="shared" si="29"/>
        <v>268333.33</v>
      </c>
    </row>
    <row r="185" spans="1:8" ht="25.5">
      <c r="A185" s="35" t="s">
        <v>167</v>
      </c>
      <c r="B185" s="36" t="s">
        <v>8</v>
      </c>
      <c r="C185" s="36" t="s">
        <v>63</v>
      </c>
      <c r="D185" s="36" t="s">
        <v>30</v>
      </c>
      <c r="E185" s="36" t="s">
        <v>17</v>
      </c>
      <c r="F185" s="22">
        <f>F186</f>
        <v>268333.33</v>
      </c>
      <c r="G185" s="22">
        <f t="shared" si="29"/>
        <v>0</v>
      </c>
      <c r="H185" s="22">
        <f t="shared" si="29"/>
        <v>268333.33</v>
      </c>
    </row>
    <row r="186" spans="1:8" ht="29.25" customHeight="1">
      <c r="A186" s="33" t="s">
        <v>168</v>
      </c>
      <c r="B186" s="34" t="s">
        <v>8</v>
      </c>
      <c r="C186" s="34" t="s">
        <v>63</v>
      </c>
      <c r="D186" s="34" t="s">
        <v>30</v>
      </c>
      <c r="E186" s="34" t="s">
        <v>18</v>
      </c>
      <c r="F186" s="18">
        <v>268333.33</v>
      </c>
      <c r="G186" s="18"/>
      <c r="H186" s="18">
        <f>F186+G186</f>
        <v>268333.33</v>
      </c>
    </row>
    <row r="187" spans="1:8" ht="38.25">
      <c r="A187" s="20" t="s">
        <v>220</v>
      </c>
      <c r="B187" s="21" t="s">
        <v>8</v>
      </c>
      <c r="C187" s="21" t="s">
        <v>63</v>
      </c>
      <c r="D187" s="21" t="s">
        <v>72</v>
      </c>
      <c r="E187" s="21"/>
      <c r="F187" s="22">
        <f>F188</f>
        <v>100000</v>
      </c>
      <c r="G187" s="22">
        <f aca="true" t="shared" si="30" ref="G187:H189">G188</f>
        <v>0</v>
      </c>
      <c r="H187" s="22">
        <f t="shared" si="30"/>
        <v>100000</v>
      </c>
    </row>
    <row r="188" spans="1:8" ht="12.75">
      <c r="A188" s="20" t="s">
        <v>221</v>
      </c>
      <c r="B188" s="21" t="s">
        <v>8</v>
      </c>
      <c r="C188" s="21" t="s">
        <v>63</v>
      </c>
      <c r="D188" s="21" t="s">
        <v>73</v>
      </c>
      <c r="E188" s="21"/>
      <c r="F188" s="22">
        <f>F189</f>
        <v>100000</v>
      </c>
      <c r="G188" s="22">
        <f t="shared" si="30"/>
        <v>0</v>
      </c>
      <c r="H188" s="22">
        <f t="shared" si="30"/>
        <v>100000</v>
      </c>
    </row>
    <row r="189" spans="1:8" ht="12.75">
      <c r="A189" s="20" t="s">
        <v>222</v>
      </c>
      <c r="B189" s="21" t="s">
        <v>8</v>
      </c>
      <c r="C189" s="21" t="s">
        <v>63</v>
      </c>
      <c r="D189" s="21" t="s">
        <v>73</v>
      </c>
      <c r="E189" s="21" t="s">
        <v>74</v>
      </c>
      <c r="F189" s="22">
        <f>F190</f>
        <v>100000</v>
      </c>
      <c r="G189" s="22">
        <f t="shared" si="30"/>
        <v>0</v>
      </c>
      <c r="H189" s="22">
        <f t="shared" si="30"/>
        <v>100000</v>
      </c>
    </row>
    <row r="190" spans="1:8" ht="12.75">
      <c r="A190" s="16" t="s">
        <v>223</v>
      </c>
      <c r="B190" s="11" t="s">
        <v>8</v>
      </c>
      <c r="C190" s="11" t="s">
        <v>63</v>
      </c>
      <c r="D190" s="11" t="s">
        <v>73</v>
      </c>
      <c r="E190" s="11" t="s">
        <v>75</v>
      </c>
      <c r="F190" s="18">
        <v>100000</v>
      </c>
      <c r="G190" s="18"/>
      <c r="H190" s="18">
        <f>F190+G190</f>
        <v>100000</v>
      </c>
    </row>
    <row r="191" spans="1:8" ht="12.75">
      <c r="A191" s="20" t="s">
        <v>224</v>
      </c>
      <c r="B191" s="21" t="s">
        <v>8</v>
      </c>
      <c r="C191" s="21" t="s">
        <v>76</v>
      </c>
      <c r="D191" s="21"/>
      <c r="E191" s="21"/>
      <c r="F191" s="22">
        <f>F192+F208+F244</f>
        <v>119895760.21</v>
      </c>
      <c r="G191" s="22">
        <f>G192+G208+G244</f>
        <v>3913193.4</v>
      </c>
      <c r="H191" s="22">
        <f>H192+H208+H244</f>
        <v>123808953.61</v>
      </c>
    </row>
    <row r="192" spans="1:8" ht="12.75">
      <c r="A192" s="20" t="s">
        <v>225</v>
      </c>
      <c r="B192" s="21" t="s">
        <v>8</v>
      </c>
      <c r="C192" s="21" t="s">
        <v>77</v>
      </c>
      <c r="D192" s="21"/>
      <c r="E192" s="21"/>
      <c r="F192" s="22">
        <f>F193+F198+F203</f>
        <v>2459535</v>
      </c>
      <c r="G192" s="22">
        <f>G193+G198+G203</f>
        <v>45</v>
      </c>
      <c r="H192" s="22">
        <f>H193+H198+H203</f>
        <v>2459580</v>
      </c>
    </row>
    <row r="193" spans="1:8" ht="53.25" customHeight="1">
      <c r="A193" s="20" t="s">
        <v>226</v>
      </c>
      <c r="B193" s="21" t="s">
        <v>8</v>
      </c>
      <c r="C193" s="21" t="s">
        <v>77</v>
      </c>
      <c r="D193" s="21" t="s">
        <v>78</v>
      </c>
      <c r="E193" s="21"/>
      <c r="F193" s="22">
        <f>F194</f>
        <v>1928580</v>
      </c>
      <c r="G193" s="22">
        <f>G194</f>
        <v>0</v>
      </c>
      <c r="H193" s="22">
        <f>H194</f>
        <v>1928580</v>
      </c>
    </row>
    <row r="194" spans="1:8" ht="40.5" customHeight="1">
      <c r="A194" s="20" t="s">
        <v>227</v>
      </c>
      <c r="B194" s="21" t="s">
        <v>8</v>
      </c>
      <c r="C194" s="21" t="s">
        <v>77</v>
      </c>
      <c r="D194" s="21" t="s">
        <v>79</v>
      </c>
      <c r="E194" s="21"/>
      <c r="F194" s="22">
        <f>F195</f>
        <v>1928580</v>
      </c>
      <c r="G194" s="22">
        <f aca="true" t="shared" si="31" ref="G194:H196">G195</f>
        <v>0</v>
      </c>
      <c r="H194" s="22">
        <f t="shared" si="31"/>
        <v>1928580</v>
      </c>
    </row>
    <row r="195" spans="1:8" ht="12.75">
      <c r="A195" s="20" t="s">
        <v>228</v>
      </c>
      <c r="B195" s="21" t="s">
        <v>8</v>
      </c>
      <c r="C195" s="21" t="s">
        <v>77</v>
      </c>
      <c r="D195" s="21" t="s">
        <v>80</v>
      </c>
      <c r="E195" s="21"/>
      <c r="F195" s="22">
        <f>F196</f>
        <v>1928580</v>
      </c>
      <c r="G195" s="22">
        <f t="shared" si="31"/>
        <v>0</v>
      </c>
      <c r="H195" s="22">
        <f t="shared" si="31"/>
        <v>1928580</v>
      </c>
    </row>
    <row r="196" spans="1:8" ht="25.5">
      <c r="A196" s="20" t="s">
        <v>167</v>
      </c>
      <c r="B196" s="21" t="s">
        <v>8</v>
      </c>
      <c r="C196" s="21" t="s">
        <v>77</v>
      </c>
      <c r="D196" s="21" t="s">
        <v>80</v>
      </c>
      <c r="E196" s="21" t="s">
        <v>17</v>
      </c>
      <c r="F196" s="22">
        <f>F197</f>
        <v>1928580</v>
      </c>
      <c r="G196" s="22">
        <f t="shared" si="31"/>
        <v>0</v>
      </c>
      <c r="H196" s="22">
        <f t="shared" si="31"/>
        <v>1928580</v>
      </c>
    </row>
    <row r="197" spans="1:10" ht="29.25" customHeight="1">
      <c r="A197" s="16" t="s">
        <v>168</v>
      </c>
      <c r="B197" s="11" t="s">
        <v>8</v>
      </c>
      <c r="C197" s="11" t="s">
        <v>77</v>
      </c>
      <c r="D197" s="11" t="s">
        <v>80</v>
      </c>
      <c r="E197" s="11" t="s">
        <v>18</v>
      </c>
      <c r="F197" s="18">
        <v>1928580</v>
      </c>
      <c r="G197" s="18"/>
      <c r="H197" s="18">
        <f>F197+G197</f>
        <v>1928580</v>
      </c>
      <c r="J197" s="40"/>
    </row>
    <row r="198" spans="1:10" ht="84" customHeight="1">
      <c r="A198" s="35" t="s">
        <v>161</v>
      </c>
      <c r="B198" s="36" t="s">
        <v>8</v>
      </c>
      <c r="C198" s="36" t="s">
        <v>77</v>
      </c>
      <c r="D198" s="36" t="s">
        <v>11</v>
      </c>
      <c r="E198" s="11"/>
      <c r="F198" s="22">
        <f>F199</f>
        <v>250000</v>
      </c>
      <c r="G198" s="22">
        <f>G199</f>
        <v>0</v>
      </c>
      <c r="H198" s="22">
        <f>H199</f>
        <v>250000</v>
      </c>
      <c r="J198" s="40"/>
    </row>
    <row r="199" spans="1:10" ht="29.25" customHeight="1">
      <c r="A199" s="20" t="s">
        <v>341</v>
      </c>
      <c r="B199" s="21" t="s">
        <v>8</v>
      </c>
      <c r="C199" s="21" t="s">
        <v>77</v>
      </c>
      <c r="D199" s="21" t="s">
        <v>342</v>
      </c>
      <c r="E199" s="21"/>
      <c r="F199" s="22">
        <f>F200</f>
        <v>250000</v>
      </c>
      <c r="G199" s="22">
        <f aca="true" t="shared" si="32" ref="G199:H201">G200</f>
        <v>0</v>
      </c>
      <c r="H199" s="22">
        <f t="shared" si="32"/>
        <v>250000</v>
      </c>
      <c r="J199" s="40"/>
    </row>
    <row r="200" spans="1:10" ht="29.25" customHeight="1">
      <c r="A200" s="35" t="s">
        <v>314</v>
      </c>
      <c r="B200" s="21" t="s">
        <v>8</v>
      </c>
      <c r="C200" s="21" t="s">
        <v>77</v>
      </c>
      <c r="D200" s="21" t="s">
        <v>343</v>
      </c>
      <c r="E200" s="21"/>
      <c r="F200" s="22">
        <f>F201</f>
        <v>250000</v>
      </c>
      <c r="G200" s="22">
        <f t="shared" si="32"/>
        <v>0</v>
      </c>
      <c r="H200" s="22">
        <f t="shared" si="32"/>
        <v>250000</v>
      </c>
      <c r="J200" s="40"/>
    </row>
    <row r="201" spans="1:10" ht="18" customHeight="1">
      <c r="A201" s="35" t="s">
        <v>169</v>
      </c>
      <c r="B201" s="21" t="s">
        <v>8</v>
      </c>
      <c r="C201" s="21" t="s">
        <v>77</v>
      </c>
      <c r="D201" s="21" t="s">
        <v>343</v>
      </c>
      <c r="E201" s="21" t="s">
        <v>19</v>
      </c>
      <c r="F201" s="22">
        <f>F202</f>
        <v>250000</v>
      </c>
      <c r="G201" s="22">
        <f t="shared" si="32"/>
        <v>0</v>
      </c>
      <c r="H201" s="22">
        <f t="shared" si="32"/>
        <v>250000</v>
      </c>
      <c r="J201" s="40"/>
    </row>
    <row r="202" spans="1:10" ht="29.25" customHeight="1">
      <c r="A202" s="45" t="s">
        <v>197</v>
      </c>
      <c r="B202" s="11" t="s">
        <v>8</v>
      </c>
      <c r="C202" s="11" t="s">
        <v>77</v>
      </c>
      <c r="D202" s="11" t="s">
        <v>343</v>
      </c>
      <c r="E202" s="11" t="s">
        <v>49</v>
      </c>
      <c r="F202" s="18">
        <v>250000</v>
      </c>
      <c r="G202" s="18"/>
      <c r="H202" s="18">
        <f>F202+G202</f>
        <v>250000</v>
      </c>
      <c r="J202" s="40"/>
    </row>
    <row r="203" spans="1:8" ht="53.25" customHeight="1">
      <c r="A203" s="20" t="s">
        <v>229</v>
      </c>
      <c r="B203" s="21" t="s">
        <v>8</v>
      </c>
      <c r="C203" s="21" t="s">
        <v>77</v>
      </c>
      <c r="D203" s="21" t="s">
        <v>81</v>
      </c>
      <c r="E203" s="21"/>
      <c r="F203" s="22">
        <f>F204</f>
        <v>280955</v>
      </c>
      <c r="G203" s="22">
        <f aca="true" t="shared" si="33" ref="G203:H206">G204</f>
        <v>45</v>
      </c>
      <c r="H203" s="22">
        <f t="shared" si="33"/>
        <v>281000</v>
      </c>
    </row>
    <row r="204" spans="1:8" ht="39.75" customHeight="1">
      <c r="A204" s="20" t="s">
        <v>230</v>
      </c>
      <c r="B204" s="21" t="s">
        <v>8</v>
      </c>
      <c r="C204" s="21" t="s">
        <v>77</v>
      </c>
      <c r="D204" s="21" t="s">
        <v>82</v>
      </c>
      <c r="E204" s="21"/>
      <c r="F204" s="22">
        <f>F205</f>
        <v>280955</v>
      </c>
      <c r="G204" s="22">
        <f t="shared" si="33"/>
        <v>45</v>
      </c>
      <c r="H204" s="22">
        <f t="shared" si="33"/>
        <v>281000</v>
      </c>
    </row>
    <row r="205" spans="1:8" ht="38.25">
      <c r="A205" s="20" t="s">
        <v>231</v>
      </c>
      <c r="B205" s="21" t="s">
        <v>8</v>
      </c>
      <c r="C205" s="21" t="s">
        <v>77</v>
      </c>
      <c r="D205" s="21" t="s">
        <v>83</v>
      </c>
      <c r="E205" s="21"/>
      <c r="F205" s="22">
        <f>F206</f>
        <v>280955</v>
      </c>
      <c r="G205" s="22">
        <f t="shared" si="33"/>
        <v>45</v>
      </c>
      <c r="H205" s="22">
        <f t="shared" si="33"/>
        <v>281000</v>
      </c>
    </row>
    <row r="206" spans="1:8" ht="12.75">
      <c r="A206" s="20" t="s">
        <v>169</v>
      </c>
      <c r="B206" s="21" t="s">
        <v>8</v>
      </c>
      <c r="C206" s="21" t="s">
        <v>77</v>
      </c>
      <c r="D206" s="21" t="s">
        <v>83</v>
      </c>
      <c r="E206" s="21" t="s">
        <v>19</v>
      </c>
      <c r="F206" s="22">
        <f>F207</f>
        <v>280955</v>
      </c>
      <c r="G206" s="22">
        <f t="shared" si="33"/>
        <v>45</v>
      </c>
      <c r="H206" s="22">
        <f t="shared" si="33"/>
        <v>281000</v>
      </c>
    </row>
    <row r="207" spans="1:8" ht="51">
      <c r="A207" s="16" t="s">
        <v>197</v>
      </c>
      <c r="B207" s="11" t="s">
        <v>8</v>
      </c>
      <c r="C207" s="11" t="s">
        <v>77</v>
      </c>
      <c r="D207" s="11" t="s">
        <v>83</v>
      </c>
      <c r="E207" s="11" t="s">
        <v>49</v>
      </c>
      <c r="F207" s="18">
        <v>280955</v>
      </c>
      <c r="G207" s="18">
        <v>45</v>
      </c>
      <c r="H207" s="18">
        <f>F207+G207</f>
        <v>281000</v>
      </c>
    </row>
    <row r="208" spans="1:8" ht="12.75">
      <c r="A208" s="20" t="s">
        <v>232</v>
      </c>
      <c r="B208" s="21" t="s">
        <v>8</v>
      </c>
      <c r="C208" s="21" t="s">
        <v>84</v>
      </c>
      <c r="D208" s="21"/>
      <c r="E208" s="21"/>
      <c r="F208" s="22">
        <f>F209+F222+F227+F239</f>
        <v>65292158</v>
      </c>
      <c r="G208" s="22">
        <f>G209+G222+G227+G239</f>
        <v>3772460</v>
      </c>
      <c r="H208" s="22">
        <f>H209+H222+H227+H239</f>
        <v>69064618</v>
      </c>
    </row>
    <row r="209" spans="1:8" ht="51">
      <c r="A209" s="20" t="s">
        <v>233</v>
      </c>
      <c r="B209" s="21" t="s">
        <v>8</v>
      </c>
      <c r="C209" s="21" t="s">
        <v>84</v>
      </c>
      <c r="D209" s="21" t="s">
        <v>85</v>
      </c>
      <c r="E209" s="21"/>
      <c r="F209" s="22">
        <f>F210</f>
        <v>35323245</v>
      </c>
      <c r="G209" s="22">
        <f>G210</f>
        <v>0</v>
      </c>
      <c r="H209" s="22">
        <f>H210</f>
        <v>35323245</v>
      </c>
    </row>
    <row r="210" spans="1:8" ht="38.25">
      <c r="A210" s="24" t="s">
        <v>234</v>
      </c>
      <c r="B210" s="25" t="s">
        <v>8</v>
      </c>
      <c r="C210" s="25" t="s">
        <v>84</v>
      </c>
      <c r="D210" s="25" t="s">
        <v>86</v>
      </c>
      <c r="E210" s="25"/>
      <c r="F210" s="22">
        <f>F211+F214+F219</f>
        <v>35323245</v>
      </c>
      <c r="G210" s="22">
        <f>G211+G214+G219</f>
        <v>0</v>
      </c>
      <c r="H210" s="22">
        <f>H211+H214+H219</f>
        <v>35323245</v>
      </c>
    </row>
    <row r="211" spans="1:8" ht="66" customHeight="1">
      <c r="A211" s="35" t="s">
        <v>312</v>
      </c>
      <c r="B211" s="36" t="s">
        <v>8</v>
      </c>
      <c r="C211" s="36" t="s">
        <v>84</v>
      </c>
      <c r="D211" s="36" t="s">
        <v>311</v>
      </c>
      <c r="E211" s="36"/>
      <c r="F211" s="22">
        <f aca="true" t="shared" si="34" ref="F211:H212">F212</f>
        <v>2000000</v>
      </c>
      <c r="G211" s="22">
        <f t="shared" si="34"/>
        <v>0</v>
      </c>
      <c r="H211" s="22">
        <f t="shared" si="34"/>
        <v>2000000</v>
      </c>
    </row>
    <row r="212" spans="1:8" ht="28.5" customHeight="1">
      <c r="A212" s="35" t="s">
        <v>167</v>
      </c>
      <c r="B212" s="36" t="s">
        <v>8</v>
      </c>
      <c r="C212" s="36" t="s">
        <v>84</v>
      </c>
      <c r="D212" s="36" t="s">
        <v>311</v>
      </c>
      <c r="E212" s="36" t="s">
        <v>17</v>
      </c>
      <c r="F212" s="22">
        <f t="shared" si="34"/>
        <v>2000000</v>
      </c>
      <c r="G212" s="22">
        <f t="shared" si="34"/>
        <v>0</v>
      </c>
      <c r="H212" s="22">
        <f t="shared" si="34"/>
        <v>2000000</v>
      </c>
    </row>
    <row r="213" spans="1:8" ht="30" customHeight="1">
      <c r="A213" s="33" t="s">
        <v>168</v>
      </c>
      <c r="B213" s="34" t="s">
        <v>8</v>
      </c>
      <c r="C213" s="34" t="s">
        <v>84</v>
      </c>
      <c r="D213" s="34" t="s">
        <v>311</v>
      </c>
      <c r="E213" s="34" t="s">
        <v>18</v>
      </c>
      <c r="F213" s="28">
        <v>2000000</v>
      </c>
      <c r="G213" s="28"/>
      <c r="H213" s="18">
        <f>F213+G213</f>
        <v>2000000</v>
      </c>
    </row>
    <row r="214" spans="1:8" ht="22.5" customHeight="1">
      <c r="A214" s="35" t="s">
        <v>238</v>
      </c>
      <c r="B214" s="36" t="s">
        <v>8</v>
      </c>
      <c r="C214" s="36" t="s">
        <v>84</v>
      </c>
      <c r="D214" s="36" t="s">
        <v>327</v>
      </c>
      <c r="E214" s="36"/>
      <c r="F214" s="22">
        <f>F215+F217</f>
        <v>2420000</v>
      </c>
      <c r="G214" s="22">
        <f>G215+G217</f>
        <v>326000</v>
      </c>
      <c r="H214" s="22">
        <f>H215+H217</f>
        <v>2746000</v>
      </c>
    </row>
    <row r="215" spans="1:8" ht="27.75" customHeight="1">
      <c r="A215" s="35" t="s">
        <v>167</v>
      </c>
      <c r="B215" s="36" t="s">
        <v>8</v>
      </c>
      <c r="C215" s="36" t="s">
        <v>84</v>
      </c>
      <c r="D215" s="36" t="s">
        <v>327</v>
      </c>
      <c r="E215" s="36" t="s">
        <v>17</v>
      </c>
      <c r="F215" s="22">
        <f>F216</f>
        <v>2420000</v>
      </c>
      <c r="G215" s="22">
        <f>G216</f>
        <v>-2374000</v>
      </c>
      <c r="H215" s="22">
        <f>H216</f>
        <v>46000</v>
      </c>
    </row>
    <row r="216" spans="1:8" ht="29.25" customHeight="1">
      <c r="A216" s="33" t="s">
        <v>168</v>
      </c>
      <c r="B216" s="34" t="s">
        <v>8</v>
      </c>
      <c r="C216" s="34" t="s">
        <v>84</v>
      </c>
      <c r="D216" s="34" t="s">
        <v>327</v>
      </c>
      <c r="E216" s="34" t="s">
        <v>18</v>
      </c>
      <c r="F216" s="28">
        <v>2420000</v>
      </c>
      <c r="G216" s="28">
        <v>-2374000</v>
      </c>
      <c r="H216" s="18">
        <f>F216+G216</f>
        <v>46000</v>
      </c>
    </row>
    <row r="217" spans="1:8" ht="19.5" customHeight="1">
      <c r="A217" s="35" t="s">
        <v>169</v>
      </c>
      <c r="B217" s="36" t="s">
        <v>8</v>
      </c>
      <c r="C217" s="36" t="s">
        <v>84</v>
      </c>
      <c r="D217" s="36" t="s">
        <v>327</v>
      </c>
      <c r="E217" s="36" t="s">
        <v>19</v>
      </c>
      <c r="F217" s="22">
        <f>F218</f>
        <v>0</v>
      </c>
      <c r="G217" s="22">
        <f>G218</f>
        <v>2700000</v>
      </c>
      <c r="H217" s="22">
        <f>H218</f>
        <v>2700000</v>
      </c>
    </row>
    <row r="218" spans="1:8" ht="45.75" customHeight="1">
      <c r="A218" s="72" t="s">
        <v>197</v>
      </c>
      <c r="B218" s="73" t="s">
        <v>8</v>
      </c>
      <c r="C218" s="73" t="s">
        <v>84</v>
      </c>
      <c r="D218" s="73" t="s">
        <v>327</v>
      </c>
      <c r="E218" s="73" t="s">
        <v>49</v>
      </c>
      <c r="F218" s="28"/>
      <c r="G218" s="28">
        <v>2700000</v>
      </c>
      <c r="H218" s="18">
        <f>F218+G218</f>
        <v>2700000</v>
      </c>
    </row>
    <row r="219" spans="1:8" ht="38.25">
      <c r="A219" s="24" t="s">
        <v>235</v>
      </c>
      <c r="B219" s="25" t="s">
        <v>8</v>
      </c>
      <c r="C219" s="25" t="s">
        <v>84</v>
      </c>
      <c r="D219" s="25" t="s">
        <v>87</v>
      </c>
      <c r="E219" s="25"/>
      <c r="F219" s="22">
        <f aca="true" t="shared" si="35" ref="F219:H220">F220</f>
        <v>30903245</v>
      </c>
      <c r="G219" s="22">
        <f t="shared" si="35"/>
        <v>-326000</v>
      </c>
      <c r="H219" s="22">
        <f t="shared" si="35"/>
        <v>30577245</v>
      </c>
    </row>
    <row r="220" spans="1:8" ht="25.5">
      <c r="A220" s="24" t="s">
        <v>167</v>
      </c>
      <c r="B220" s="25" t="s">
        <v>8</v>
      </c>
      <c r="C220" s="25" t="s">
        <v>84</v>
      </c>
      <c r="D220" s="25" t="s">
        <v>87</v>
      </c>
      <c r="E220" s="25" t="s">
        <v>17</v>
      </c>
      <c r="F220" s="22">
        <f t="shared" si="35"/>
        <v>30903245</v>
      </c>
      <c r="G220" s="22">
        <f t="shared" si="35"/>
        <v>-326000</v>
      </c>
      <c r="H220" s="22">
        <f t="shared" si="35"/>
        <v>30577245</v>
      </c>
    </row>
    <row r="221" spans="1:8" ht="30.75" customHeight="1">
      <c r="A221" s="26" t="s">
        <v>168</v>
      </c>
      <c r="B221" s="27" t="s">
        <v>8</v>
      </c>
      <c r="C221" s="27" t="s">
        <v>84</v>
      </c>
      <c r="D221" s="27" t="s">
        <v>87</v>
      </c>
      <c r="E221" s="27" t="s">
        <v>18</v>
      </c>
      <c r="F221" s="18">
        <v>30903245</v>
      </c>
      <c r="G221" s="18">
        <v>-326000</v>
      </c>
      <c r="H221" s="18">
        <f>F221+G221</f>
        <v>30577245</v>
      </c>
    </row>
    <row r="222" spans="1:8" ht="38.25">
      <c r="A222" s="24" t="s">
        <v>236</v>
      </c>
      <c r="B222" s="25" t="s">
        <v>8</v>
      </c>
      <c r="C222" s="25" t="s">
        <v>84</v>
      </c>
      <c r="D222" s="25" t="s">
        <v>88</v>
      </c>
      <c r="E222" s="25"/>
      <c r="F222" s="22">
        <f>F223</f>
        <v>1761113</v>
      </c>
      <c r="G222" s="22">
        <f aca="true" t="shared" si="36" ref="G222:H225">G223</f>
        <v>0</v>
      </c>
      <c r="H222" s="22">
        <f t="shared" si="36"/>
        <v>1761113</v>
      </c>
    </row>
    <row r="223" spans="1:8" ht="38.25">
      <c r="A223" s="24" t="s">
        <v>237</v>
      </c>
      <c r="B223" s="25" t="s">
        <v>8</v>
      </c>
      <c r="C223" s="25" t="s">
        <v>84</v>
      </c>
      <c r="D223" s="25" t="s">
        <v>89</v>
      </c>
      <c r="E223" s="25"/>
      <c r="F223" s="22">
        <f>F224</f>
        <v>1761113</v>
      </c>
      <c r="G223" s="22">
        <f t="shared" si="36"/>
        <v>0</v>
      </c>
      <c r="H223" s="22">
        <f t="shared" si="36"/>
        <v>1761113</v>
      </c>
    </row>
    <row r="224" spans="1:8" ht="12.75">
      <c r="A224" s="24" t="s">
        <v>238</v>
      </c>
      <c r="B224" s="25" t="s">
        <v>8</v>
      </c>
      <c r="C224" s="25" t="s">
        <v>84</v>
      </c>
      <c r="D224" s="25" t="s">
        <v>90</v>
      </c>
      <c r="E224" s="25"/>
      <c r="F224" s="22">
        <f>F225</f>
        <v>1761113</v>
      </c>
      <c r="G224" s="22">
        <f t="shared" si="36"/>
        <v>0</v>
      </c>
      <c r="H224" s="22">
        <f t="shared" si="36"/>
        <v>1761113</v>
      </c>
    </row>
    <row r="225" spans="1:8" ht="25.5">
      <c r="A225" s="24" t="s">
        <v>167</v>
      </c>
      <c r="B225" s="25" t="s">
        <v>8</v>
      </c>
      <c r="C225" s="25" t="s">
        <v>84</v>
      </c>
      <c r="D225" s="25" t="s">
        <v>90</v>
      </c>
      <c r="E225" s="25" t="s">
        <v>17</v>
      </c>
      <c r="F225" s="22">
        <f>F226</f>
        <v>1761113</v>
      </c>
      <c r="G225" s="22">
        <f t="shared" si="36"/>
        <v>0</v>
      </c>
      <c r="H225" s="22">
        <f t="shared" si="36"/>
        <v>1761113</v>
      </c>
    </row>
    <row r="226" spans="1:8" ht="29.25" customHeight="1">
      <c r="A226" s="26" t="s">
        <v>168</v>
      </c>
      <c r="B226" s="27" t="s">
        <v>8</v>
      </c>
      <c r="C226" s="27" t="s">
        <v>84</v>
      </c>
      <c r="D226" s="27" t="s">
        <v>90</v>
      </c>
      <c r="E226" s="27" t="s">
        <v>18</v>
      </c>
      <c r="F226" s="18">
        <v>1761113</v>
      </c>
      <c r="G226" s="18"/>
      <c r="H226" s="18">
        <f>F226+G226</f>
        <v>1761113</v>
      </c>
    </row>
    <row r="227" spans="1:8" ht="91.5" customHeight="1">
      <c r="A227" s="24" t="s">
        <v>239</v>
      </c>
      <c r="B227" s="25" t="s">
        <v>8</v>
      </c>
      <c r="C227" s="25" t="s">
        <v>84</v>
      </c>
      <c r="D227" s="25" t="s">
        <v>91</v>
      </c>
      <c r="E227" s="25"/>
      <c r="F227" s="22">
        <f>F228</f>
        <v>28157800</v>
      </c>
      <c r="G227" s="22">
        <f aca="true" t="shared" si="37" ref="G227:H230">G228</f>
        <v>3772460</v>
      </c>
      <c r="H227" s="22">
        <f t="shared" si="37"/>
        <v>31930260</v>
      </c>
    </row>
    <row r="228" spans="1:8" ht="69" customHeight="1">
      <c r="A228" s="24" t="s">
        <v>240</v>
      </c>
      <c r="B228" s="25" t="s">
        <v>8</v>
      </c>
      <c r="C228" s="25" t="s">
        <v>84</v>
      </c>
      <c r="D228" s="25" t="s">
        <v>92</v>
      </c>
      <c r="E228" s="25"/>
      <c r="F228" s="22">
        <f>F229+F232+F235</f>
        <v>28157800</v>
      </c>
      <c r="G228" s="22">
        <f>G229+G232+G235</f>
        <v>3772460</v>
      </c>
      <c r="H228" s="22">
        <f>H229+H232+H235</f>
        <v>31930260</v>
      </c>
    </row>
    <row r="229" spans="1:8" ht="32.25" customHeight="1" hidden="1">
      <c r="A229" s="24" t="s">
        <v>241</v>
      </c>
      <c r="B229" s="25" t="s">
        <v>8</v>
      </c>
      <c r="C229" s="25" t="s">
        <v>84</v>
      </c>
      <c r="D229" s="25" t="s">
        <v>93</v>
      </c>
      <c r="E229" s="25"/>
      <c r="F229" s="22">
        <f>F230</f>
        <v>0</v>
      </c>
      <c r="G229" s="22">
        <f t="shared" si="37"/>
        <v>0</v>
      </c>
      <c r="H229" s="22">
        <f t="shared" si="37"/>
        <v>0</v>
      </c>
    </row>
    <row r="230" spans="1:8" ht="12.75" hidden="1">
      <c r="A230" s="24" t="s">
        <v>169</v>
      </c>
      <c r="B230" s="25" t="s">
        <v>8</v>
      </c>
      <c r="C230" s="25" t="s">
        <v>84</v>
      </c>
      <c r="D230" s="25" t="s">
        <v>93</v>
      </c>
      <c r="E230" s="25" t="s">
        <v>19</v>
      </c>
      <c r="F230" s="22">
        <f>F231</f>
        <v>0</v>
      </c>
      <c r="G230" s="22">
        <f t="shared" si="37"/>
        <v>0</v>
      </c>
      <c r="H230" s="22">
        <f t="shared" si="37"/>
        <v>0</v>
      </c>
    </row>
    <row r="231" spans="1:8" ht="51" hidden="1">
      <c r="A231" s="26" t="s">
        <v>197</v>
      </c>
      <c r="B231" s="27" t="s">
        <v>8</v>
      </c>
      <c r="C231" s="27" t="s">
        <v>84</v>
      </c>
      <c r="D231" s="27" t="s">
        <v>93</v>
      </c>
      <c r="E231" s="27" t="s">
        <v>49</v>
      </c>
      <c r="F231" s="18">
        <v>0</v>
      </c>
      <c r="G231" s="18"/>
      <c r="H231" s="18">
        <f>F231+G231</f>
        <v>0</v>
      </c>
    </row>
    <row r="232" spans="1:8" ht="27.75" customHeight="1">
      <c r="A232" s="35" t="s">
        <v>314</v>
      </c>
      <c r="B232" s="36" t="s">
        <v>8</v>
      </c>
      <c r="C232" s="36" t="s">
        <v>84</v>
      </c>
      <c r="D232" s="36" t="s">
        <v>313</v>
      </c>
      <c r="E232" s="36"/>
      <c r="F232" s="22">
        <f aca="true" t="shared" si="38" ref="F232:H233">F233</f>
        <v>5200000</v>
      </c>
      <c r="G232" s="22">
        <f t="shared" si="38"/>
        <v>0</v>
      </c>
      <c r="H232" s="22">
        <f t="shared" si="38"/>
        <v>5200000</v>
      </c>
    </row>
    <row r="233" spans="1:8" ht="12.75">
      <c r="A233" s="35" t="s">
        <v>169</v>
      </c>
      <c r="B233" s="36" t="s">
        <v>8</v>
      </c>
      <c r="C233" s="36" t="s">
        <v>84</v>
      </c>
      <c r="D233" s="36" t="s">
        <v>313</v>
      </c>
      <c r="E233" s="36" t="s">
        <v>19</v>
      </c>
      <c r="F233" s="22">
        <f t="shared" si="38"/>
        <v>5200000</v>
      </c>
      <c r="G233" s="22">
        <f t="shared" si="38"/>
        <v>0</v>
      </c>
      <c r="H233" s="22">
        <f t="shared" si="38"/>
        <v>5200000</v>
      </c>
    </row>
    <row r="234" spans="1:8" ht="54.75" customHeight="1">
      <c r="A234" s="33" t="s">
        <v>197</v>
      </c>
      <c r="B234" s="34" t="s">
        <v>8</v>
      </c>
      <c r="C234" s="34" t="s">
        <v>84</v>
      </c>
      <c r="D234" s="34" t="s">
        <v>313</v>
      </c>
      <c r="E234" s="34" t="s">
        <v>49</v>
      </c>
      <c r="F234" s="18">
        <v>5200000</v>
      </c>
      <c r="G234" s="18"/>
      <c r="H234" s="18">
        <f>F234+G234</f>
        <v>5200000</v>
      </c>
    </row>
    <row r="235" spans="1:8" ht="27.75" customHeight="1">
      <c r="A235" s="35" t="s">
        <v>336</v>
      </c>
      <c r="B235" s="36" t="s">
        <v>8</v>
      </c>
      <c r="C235" s="36" t="s">
        <v>84</v>
      </c>
      <c r="D235" s="36" t="s">
        <v>335</v>
      </c>
      <c r="E235" s="36"/>
      <c r="F235" s="22">
        <f>F236</f>
        <v>22957800</v>
      </c>
      <c r="G235" s="22">
        <f>G236</f>
        <v>3772460</v>
      </c>
      <c r="H235" s="22">
        <f>H236</f>
        <v>26730260</v>
      </c>
    </row>
    <row r="236" spans="1:8" ht="15.75" customHeight="1">
      <c r="A236" s="35" t="s">
        <v>169</v>
      </c>
      <c r="B236" s="36" t="s">
        <v>8</v>
      </c>
      <c r="C236" s="36" t="s">
        <v>84</v>
      </c>
      <c r="D236" s="36" t="s">
        <v>335</v>
      </c>
      <c r="E236" s="36" t="s">
        <v>19</v>
      </c>
      <c r="F236" s="22">
        <f>F237+F238</f>
        <v>22957800</v>
      </c>
      <c r="G236" s="22">
        <f>G237+G238</f>
        <v>3772460</v>
      </c>
      <c r="H236" s="22">
        <f>H237+H238</f>
        <v>26730260</v>
      </c>
    </row>
    <row r="237" spans="1:11" ht="52.5" customHeight="1">
      <c r="A237" s="45" t="s">
        <v>337</v>
      </c>
      <c r="B237" s="46" t="s">
        <v>8</v>
      </c>
      <c r="C237" s="46" t="s">
        <v>84</v>
      </c>
      <c r="D237" s="46" t="s">
        <v>335</v>
      </c>
      <c r="E237" s="46" t="s">
        <v>49</v>
      </c>
      <c r="F237" s="47">
        <v>22934800</v>
      </c>
      <c r="G237" s="47">
        <v>3768460</v>
      </c>
      <c r="H237" s="18">
        <f>F237+G237</f>
        <v>26703260</v>
      </c>
      <c r="J237" s="50"/>
      <c r="K237" s="40"/>
    </row>
    <row r="238" spans="1:11" ht="52.5" customHeight="1">
      <c r="A238" s="45" t="s">
        <v>338</v>
      </c>
      <c r="B238" s="46" t="s">
        <v>8</v>
      </c>
      <c r="C238" s="46" t="s">
        <v>84</v>
      </c>
      <c r="D238" s="46" t="s">
        <v>335</v>
      </c>
      <c r="E238" s="46" t="s">
        <v>49</v>
      </c>
      <c r="F238" s="47">
        <v>23000</v>
      </c>
      <c r="G238" s="47">
        <v>4000</v>
      </c>
      <c r="H238" s="18">
        <f>F238+G238</f>
        <v>27000</v>
      </c>
      <c r="J238" s="51"/>
      <c r="K238" s="52"/>
    </row>
    <row r="239" spans="1:8" ht="78.75" customHeight="1">
      <c r="A239" s="24" t="s">
        <v>161</v>
      </c>
      <c r="B239" s="25" t="s">
        <v>8</v>
      </c>
      <c r="C239" s="25" t="s">
        <v>84</v>
      </c>
      <c r="D239" s="25" t="s">
        <v>11</v>
      </c>
      <c r="E239" s="25"/>
      <c r="F239" s="22">
        <f>F240</f>
        <v>50000</v>
      </c>
      <c r="G239" s="22">
        <f aca="true" t="shared" si="39" ref="G239:H242">G240</f>
        <v>0</v>
      </c>
      <c r="H239" s="22">
        <f t="shared" si="39"/>
        <v>50000</v>
      </c>
    </row>
    <row r="240" spans="1:8" ht="25.5">
      <c r="A240" s="24" t="s">
        <v>195</v>
      </c>
      <c r="B240" s="25" t="s">
        <v>8</v>
      </c>
      <c r="C240" s="25" t="s">
        <v>84</v>
      </c>
      <c r="D240" s="25" t="s">
        <v>47</v>
      </c>
      <c r="E240" s="25"/>
      <c r="F240" s="22">
        <f>F241</f>
        <v>50000</v>
      </c>
      <c r="G240" s="22">
        <f t="shared" si="39"/>
        <v>0</v>
      </c>
      <c r="H240" s="22">
        <f t="shared" si="39"/>
        <v>50000</v>
      </c>
    </row>
    <row r="241" spans="1:8" ht="12.75">
      <c r="A241" s="24" t="s">
        <v>196</v>
      </c>
      <c r="B241" s="25" t="s">
        <v>8</v>
      </c>
      <c r="C241" s="25" t="s">
        <v>84</v>
      </c>
      <c r="D241" s="25" t="s">
        <v>48</v>
      </c>
      <c r="E241" s="25"/>
      <c r="F241" s="22">
        <f>F242</f>
        <v>50000</v>
      </c>
      <c r="G241" s="22">
        <f t="shared" si="39"/>
        <v>0</v>
      </c>
      <c r="H241" s="22">
        <f t="shared" si="39"/>
        <v>50000</v>
      </c>
    </row>
    <row r="242" spans="1:8" ht="25.5">
      <c r="A242" s="24" t="s">
        <v>167</v>
      </c>
      <c r="B242" s="25" t="s">
        <v>8</v>
      </c>
      <c r="C242" s="25" t="s">
        <v>84</v>
      </c>
      <c r="D242" s="25" t="s">
        <v>48</v>
      </c>
      <c r="E242" s="25" t="s">
        <v>17</v>
      </c>
      <c r="F242" s="22">
        <f>F243</f>
        <v>50000</v>
      </c>
      <c r="G242" s="22">
        <f t="shared" si="39"/>
        <v>0</v>
      </c>
      <c r="H242" s="22">
        <f t="shared" si="39"/>
        <v>50000</v>
      </c>
    </row>
    <row r="243" spans="1:8" ht="29.25" customHeight="1">
      <c r="A243" s="26" t="s">
        <v>168</v>
      </c>
      <c r="B243" s="27" t="s">
        <v>8</v>
      </c>
      <c r="C243" s="27" t="s">
        <v>84</v>
      </c>
      <c r="D243" s="27" t="s">
        <v>48</v>
      </c>
      <c r="E243" s="27" t="s">
        <v>18</v>
      </c>
      <c r="F243" s="18">
        <v>50000</v>
      </c>
      <c r="G243" s="18"/>
      <c r="H243" s="18">
        <f>F243+G243</f>
        <v>50000</v>
      </c>
    </row>
    <row r="244" spans="1:8" ht="12.75">
      <c r="A244" s="24" t="s">
        <v>242</v>
      </c>
      <c r="B244" s="25" t="s">
        <v>8</v>
      </c>
      <c r="C244" s="25" t="s">
        <v>94</v>
      </c>
      <c r="D244" s="25"/>
      <c r="E244" s="25"/>
      <c r="F244" s="22">
        <f>F245+F250+F268+F277</f>
        <v>52144067.20999999</v>
      </c>
      <c r="G244" s="22">
        <f>G245+G250+G268+G277</f>
        <v>140688.4</v>
      </c>
      <c r="H244" s="22">
        <f>H245+H250+H268+H277</f>
        <v>52284755.61</v>
      </c>
    </row>
    <row r="245" spans="1:8" ht="51">
      <c r="A245" s="24" t="s">
        <v>233</v>
      </c>
      <c r="B245" s="25" t="s">
        <v>8</v>
      </c>
      <c r="C245" s="25" t="s">
        <v>94</v>
      </c>
      <c r="D245" s="25" t="s">
        <v>85</v>
      </c>
      <c r="E245" s="25"/>
      <c r="F245" s="22">
        <f>F246</f>
        <v>180000</v>
      </c>
      <c r="G245" s="22">
        <f aca="true" t="shared" si="40" ref="G245:H248">G246</f>
        <v>0</v>
      </c>
      <c r="H245" s="22">
        <f t="shared" si="40"/>
        <v>180000</v>
      </c>
    </row>
    <row r="246" spans="1:8" ht="25.5">
      <c r="A246" s="24" t="s">
        <v>243</v>
      </c>
      <c r="B246" s="25" t="s">
        <v>8</v>
      </c>
      <c r="C246" s="25" t="s">
        <v>94</v>
      </c>
      <c r="D246" s="25" t="s">
        <v>95</v>
      </c>
      <c r="E246" s="25"/>
      <c r="F246" s="22">
        <f>F247</f>
        <v>180000</v>
      </c>
      <c r="G246" s="22">
        <f t="shared" si="40"/>
        <v>0</v>
      </c>
      <c r="H246" s="22">
        <f t="shared" si="40"/>
        <v>180000</v>
      </c>
    </row>
    <row r="247" spans="1:8" ht="38.25">
      <c r="A247" s="24" t="s">
        <v>244</v>
      </c>
      <c r="B247" s="25" t="s">
        <v>8</v>
      </c>
      <c r="C247" s="25" t="s">
        <v>94</v>
      </c>
      <c r="D247" s="25" t="s">
        <v>96</v>
      </c>
      <c r="E247" s="25"/>
      <c r="F247" s="22">
        <f>F248</f>
        <v>180000</v>
      </c>
      <c r="G247" s="22">
        <f t="shared" si="40"/>
        <v>0</v>
      </c>
      <c r="H247" s="22">
        <f t="shared" si="40"/>
        <v>180000</v>
      </c>
    </row>
    <row r="248" spans="1:8" ht="25.5">
      <c r="A248" s="24" t="s">
        <v>167</v>
      </c>
      <c r="B248" s="25" t="s">
        <v>8</v>
      </c>
      <c r="C248" s="25" t="s">
        <v>94</v>
      </c>
      <c r="D248" s="25" t="s">
        <v>96</v>
      </c>
      <c r="E248" s="25" t="s">
        <v>17</v>
      </c>
      <c r="F248" s="22">
        <f>F249</f>
        <v>180000</v>
      </c>
      <c r="G248" s="22">
        <f t="shared" si="40"/>
        <v>0</v>
      </c>
      <c r="H248" s="22">
        <f t="shared" si="40"/>
        <v>180000</v>
      </c>
    </row>
    <row r="249" spans="1:8" ht="28.5" customHeight="1">
      <c r="A249" s="26" t="s">
        <v>168</v>
      </c>
      <c r="B249" s="27" t="s">
        <v>8</v>
      </c>
      <c r="C249" s="27" t="s">
        <v>94</v>
      </c>
      <c r="D249" s="27" t="s">
        <v>96</v>
      </c>
      <c r="E249" s="27" t="s">
        <v>18</v>
      </c>
      <c r="F249" s="18">
        <v>180000</v>
      </c>
      <c r="G249" s="18"/>
      <c r="H249" s="18">
        <f>F249+G249</f>
        <v>180000</v>
      </c>
    </row>
    <row r="250" spans="1:8" ht="38.25">
      <c r="A250" s="24" t="s">
        <v>245</v>
      </c>
      <c r="B250" s="25" t="s">
        <v>8</v>
      </c>
      <c r="C250" s="25" t="s">
        <v>94</v>
      </c>
      <c r="D250" s="25" t="s">
        <v>97</v>
      </c>
      <c r="E250" s="25"/>
      <c r="F250" s="22">
        <f>F251</f>
        <v>39800342.8</v>
      </c>
      <c r="G250" s="22">
        <f>G251</f>
        <v>0</v>
      </c>
      <c r="H250" s="22">
        <f>H251</f>
        <v>39800342.8</v>
      </c>
    </row>
    <row r="251" spans="1:8" ht="51">
      <c r="A251" s="24" t="s">
        <v>246</v>
      </c>
      <c r="B251" s="25" t="s">
        <v>8</v>
      </c>
      <c r="C251" s="25" t="s">
        <v>94</v>
      </c>
      <c r="D251" s="25" t="s">
        <v>98</v>
      </c>
      <c r="E251" s="25"/>
      <c r="F251" s="22">
        <f>F252+F255+F258+F263</f>
        <v>39800342.8</v>
      </c>
      <c r="G251" s="22">
        <f>G252+G255+G258+G263</f>
        <v>0</v>
      </c>
      <c r="H251" s="22">
        <f>H252+H255+H258+H263</f>
        <v>39800342.8</v>
      </c>
    </row>
    <row r="252" spans="1:8" ht="12.75">
      <c r="A252" s="24" t="s">
        <v>247</v>
      </c>
      <c r="B252" s="25" t="s">
        <v>8</v>
      </c>
      <c r="C252" s="25" t="s">
        <v>94</v>
      </c>
      <c r="D252" s="25" t="s">
        <v>99</v>
      </c>
      <c r="E252" s="25"/>
      <c r="F252" s="22">
        <f aca="true" t="shared" si="41" ref="F252:H253">F253</f>
        <v>18730000</v>
      </c>
      <c r="G252" s="22">
        <f t="shared" si="41"/>
        <v>0</v>
      </c>
      <c r="H252" s="22">
        <f t="shared" si="41"/>
        <v>18730000</v>
      </c>
    </row>
    <row r="253" spans="1:8" ht="25.5">
      <c r="A253" s="24" t="s">
        <v>167</v>
      </c>
      <c r="B253" s="25" t="s">
        <v>8</v>
      </c>
      <c r="C253" s="25" t="s">
        <v>94</v>
      </c>
      <c r="D253" s="25" t="s">
        <v>99</v>
      </c>
      <c r="E253" s="25" t="s">
        <v>17</v>
      </c>
      <c r="F253" s="22">
        <f t="shared" si="41"/>
        <v>18730000</v>
      </c>
      <c r="G253" s="22">
        <f t="shared" si="41"/>
        <v>0</v>
      </c>
      <c r="H253" s="22">
        <f t="shared" si="41"/>
        <v>18730000</v>
      </c>
    </row>
    <row r="254" spans="1:8" ht="28.5" customHeight="1">
      <c r="A254" s="26" t="s">
        <v>168</v>
      </c>
      <c r="B254" s="27" t="s">
        <v>8</v>
      </c>
      <c r="C254" s="27" t="s">
        <v>94</v>
      </c>
      <c r="D254" s="27" t="s">
        <v>99</v>
      </c>
      <c r="E254" s="27" t="s">
        <v>18</v>
      </c>
      <c r="F254" s="18">
        <v>18730000</v>
      </c>
      <c r="G254" s="18"/>
      <c r="H254" s="18">
        <f>F254+G254</f>
        <v>18730000</v>
      </c>
    </row>
    <row r="255" spans="1:8" ht="12.75">
      <c r="A255" s="24" t="s">
        <v>248</v>
      </c>
      <c r="B255" s="25" t="s">
        <v>8</v>
      </c>
      <c r="C255" s="25" t="s">
        <v>94</v>
      </c>
      <c r="D255" s="25" t="s">
        <v>100</v>
      </c>
      <c r="E255" s="25"/>
      <c r="F255" s="22">
        <f aca="true" t="shared" si="42" ref="F255:H256">F256</f>
        <v>3000000</v>
      </c>
      <c r="G255" s="22">
        <f t="shared" si="42"/>
        <v>0</v>
      </c>
      <c r="H255" s="22">
        <f t="shared" si="42"/>
        <v>3000000</v>
      </c>
    </row>
    <row r="256" spans="1:8" ht="25.5">
      <c r="A256" s="24" t="s">
        <v>167</v>
      </c>
      <c r="B256" s="25" t="s">
        <v>8</v>
      </c>
      <c r="C256" s="25" t="s">
        <v>94</v>
      </c>
      <c r="D256" s="25" t="s">
        <v>100</v>
      </c>
      <c r="E256" s="25" t="s">
        <v>17</v>
      </c>
      <c r="F256" s="22">
        <f t="shared" si="42"/>
        <v>3000000</v>
      </c>
      <c r="G256" s="22">
        <f t="shared" si="42"/>
        <v>0</v>
      </c>
      <c r="H256" s="22">
        <f t="shared" si="42"/>
        <v>3000000</v>
      </c>
    </row>
    <row r="257" spans="1:8" ht="31.5" customHeight="1">
      <c r="A257" s="26" t="s">
        <v>168</v>
      </c>
      <c r="B257" s="27" t="s">
        <v>8</v>
      </c>
      <c r="C257" s="27" t="s">
        <v>94</v>
      </c>
      <c r="D257" s="27" t="s">
        <v>100</v>
      </c>
      <c r="E257" s="27" t="s">
        <v>18</v>
      </c>
      <c r="F257" s="18">
        <v>3000000</v>
      </c>
      <c r="G257" s="18"/>
      <c r="H257" s="18">
        <f>F257+G257</f>
        <v>3000000</v>
      </c>
    </row>
    <row r="258" spans="1:8" ht="12.75">
      <c r="A258" s="24" t="s">
        <v>249</v>
      </c>
      <c r="B258" s="25" t="s">
        <v>8</v>
      </c>
      <c r="C258" s="25" t="s">
        <v>94</v>
      </c>
      <c r="D258" s="25" t="s">
        <v>101</v>
      </c>
      <c r="E258" s="25"/>
      <c r="F258" s="22">
        <f>F259+F261</f>
        <v>2500000</v>
      </c>
      <c r="G258" s="22">
        <f>G259+G261</f>
        <v>0</v>
      </c>
      <c r="H258" s="22">
        <f>H259+H261</f>
        <v>2500000</v>
      </c>
    </row>
    <row r="259" spans="1:8" ht="25.5">
      <c r="A259" s="24" t="s">
        <v>167</v>
      </c>
      <c r="B259" s="25" t="s">
        <v>8</v>
      </c>
      <c r="C259" s="25" t="s">
        <v>94</v>
      </c>
      <c r="D259" s="25" t="s">
        <v>101</v>
      </c>
      <c r="E259" s="25" t="s">
        <v>17</v>
      </c>
      <c r="F259" s="22">
        <f>F260</f>
        <v>1500000</v>
      </c>
      <c r="G259" s="22">
        <f>G260</f>
        <v>0</v>
      </c>
      <c r="H259" s="22">
        <f>H260</f>
        <v>1500000</v>
      </c>
    </row>
    <row r="260" spans="1:8" ht="31.5" customHeight="1">
      <c r="A260" s="26" t="s">
        <v>168</v>
      </c>
      <c r="B260" s="27" t="s">
        <v>8</v>
      </c>
      <c r="C260" s="27" t="s">
        <v>94</v>
      </c>
      <c r="D260" s="27" t="s">
        <v>101</v>
      </c>
      <c r="E260" s="27" t="s">
        <v>18</v>
      </c>
      <c r="F260" s="18">
        <v>1500000</v>
      </c>
      <c r="G260" s="18"/>
      <c r="H260" s="18">
        <f>F260+G260</f>
        <v>1500000</v>
      </c>
    </row>
    <row r="261" spans="1:8" ht="12.75">
      <c r="A261" s="24" t="s">
        <v>169</v>
      </c>
      <c r="B261" s="25" t="s">
        <v>8</v>
      </c>
      <c r="C261" s="25" t="s">
        <v>94</v>
      </c>
      <c r="D261" s="25" t="s">
        <v>101</v>
      </c>
      <c r="E261" s="25" t="s">
        <v>19</v>
      </c>
      <c r="F261" s="22">
        <f>F262</f>
        <v>1000000</v>
      </c>
      <c r="G261" s="22">
        <f>G262</f>
        <v>0</v>
      </c>
      <c r="H261" s="22">
        <f>H262</f>
        <v>1000000</v>
      </c>
    </row>
    <row r="262" spans="1:8" ht="51">
      <c r="A262" s="26" t="s">
        <v>197</v>
      </c>
      <c r="B262" s="27" t="s">
        <v>8</v>
      </c>
      <c r="C262" s="27" t="s">
        <v>94</v>
      </c>
      <c r="D262" s="27" t="s">
        <v>101</v>
      </c>
      <c r="E262" s="27" t="s">
        <v>49</v>
      </c>
      <c r="F262" s="18">
        <v>1000000</v>
      </c>
      <c r="G262" s="18"/>
      <c r="H262" s="18">
        <f>F262+G262</f>
        <v>1000000</v>
      </c>
    </row>
    <row r="263" spans="1:8" ht="25.5">
      <c r="A263" s="24" t="s">
        <v>250</v>
      </c>
      <c r="B263" s="25" t="s">
        <v>8</v>
      </c>
      <c r="C263" s="25" t="s">
        <v>94</v>
      </c>
      <c r="D263" s="25" t="s">
        <v>102</v>
      </c>
      <c r="E263" s="25"/>
      <c r="F263" s="22">
        <f>F264+F266</f>
        <v>15570342.8</v>
      </c>
      <c r="G263" s="22">
        <f>G264+G266</f>
        <v>0</v>
      </c>
      <c r="H263" s="22">
        <f>H264+H266</f>
        <v>15570342.8</v>
      </c>
    </row>
    <row r="264" spans="1:8" ht="25.5">
      <c r="A264" s="24" t="s">
        <v>167</v>
      </c>
      <c r="B264" s="25" t="s">
        <v>8</v>
      </c>
      <c r="C264" s="25" t="s">
        <v>94</v>
      </c>
      <c r="D264" s="25" t="s">
        <v>102</v>
      </c>
      <c r="E264" s="25" t="s">
        <v>17</v>
      </c>
      <c r="F264" s="22">
        <f>F265</f>
        <v>15420342.8</v>
      </c>
      <c r="G264" s="22">
        <f>G265</f>
        <v>0</v>
      </c>
      <c r="H264" s="22">
        <f>H265</f>
        <v>15420342.8</v>
      </c>
    </row>
    <row r="265" spans="1:8" ht="30" customHeight="1">
      <c r="A265" s="26" t="s">
        <v>168</v>
      </c>
      <c r="B265" s="27" t="s">
        <v>8</v>
      </c>
      <c r="C265" s="27" t="s">
        <v>94</v>
      </c>
      <c r="D265" s="27" t="s">
        <v>102</v>
      </c>
      <c r="E265" s="27" t="s">
        <v>18</v>
      </c>
      <c r="F265" s="18">
        <v>15420342.8</v>
      </c>
      <c r="G265" s="18"/>
      <c r="H265" s="18">
        <f>F265+G265</f>
        <v>15420342.8</v>
      </c>
    </row>
    <row r="266" spans="1:8" ht="17.25" customHeight="1">
      <c r="A266" s="24" t="s">
        <v>169</v>
      </c>
      <c r="B266" s="25" t="s">
        <v>8</v>
      </c>
      <c r="C266" s="25" t="s">
        <v>94</v>
      </c>
      <c r="D266" s="25" t="s">
        <v>102</v>
      </c>
      <c r="E266" s="25" t="s">
        <v>19</v>
      </c>
      <c r="F266" s="43">
        <f>F267</f>
        <v>150000</v>
      </c>
      <c r="G266" s="43">
        <f>G267</f>
        <v>0</v>
      </c>
      <c r="H266" s="43">
        <f>H267</f>
        <v>150000</v>
      </c>
    </row>
    <row r="267" spans="1:8" ht="30" customHeight="1">
      <c r="A267" s="26" t="s">
        <v>197</v>
      </c>
      <c r="B267" s="27" t="s">
        <v>8</v>
      </c>
      <c r="C267" s="27" t="s">
        <v>94</v>
      </c>
      <c r="D267" s="27" t="s">
        <v>102</v>
      </c>
      <c r="E267" s="27" t="s">
        <v>49</v>
      </c>
      <c r="F267" s="18">
        <f>150000</f>
        <v>150000</v>
      </c>
      <c r="G267" s="18"/>
      <c r="H267" s="18">
        <f>F267+G267</f>
        <v>150000</v>
      </c>
    </row>
    <row r="268" spans="1:8" ht="30" customHeight="1">
      <c r="A268" s="35" t="s">
        <v>161</v>
      </c>
      <c r="B268" s="36" t="s">
        <v>8</v>
      </c>
      <c r="C268" s="36" t="s">
        <v>94</v>
      </c>
      <c r="D268" s="36" t="s">
        <v>11</v>
      </c>
      <c r="E268" s="36"/>
      <c r="F268" s="22">
        <f>F269+F273</f>
        <v>850960</v>
      </c>
      <c r="G268" s="22">
        <f>G269+G273</f>
        <v>140688.4</v>
      </c>
      <c r="H268" s="22">
        <f>H269+H273</f>
        <v>991648.4</v>
      </c>
    </row>
    <row r="269" spans="1:8" ht="30" customHeight="1">
      <c r="A269" s="35" t="s">
        <v>195</v>
      </c>
      <c r="B269" s="36" t="s">
        <v>8</v>
      </c>
      <c r="C269" s="36" t="s">
        <v>94</v>
      </c>
      <c r="D269" s="36" t="s">
        <v>47</v>
      </c>
      <c r="E269" s="36"/>
      <c r="F269" s="22">
        <f>F270</f>
        <v>51260</v>
      </c>
      <c r="G269" s="22">
        <f aca="true" t="shared" si="43" ref="G269:H271">G270</f>
        <v>0</v>
      </c>
      <c r="H269" s="22">
        <f t="shared" si="43"/>
        <v>51260</v>
      </c>
    </row>
    <row r="270" spans="1:8" ht="18.75" customHeight="1">
      <c r="A270" s="35" t="s">
        <v>196</v>
      </c>
      <c r="B270" s="36" t="s">
        <v>8</v>
      </c>
      <c r="C270" s="36" t="s">
        <v>94</v>
      </c>
      <c r="D270" s="36" t="s">
        <v>48</v>
      </c>
      <c r="E270" s="36"/>
      <c r="F270" s="22">
        <f>F271</f>
        <v>51260</v>
      </c>
      <c r="G270" s="22">
        <f t="shared" si="43"/>
        <v>0</v>
      </c>
      <c r="H270" s="22">
        <f t="shared" si="43"/>
        <v>51260</v>
      </c>
    </row>
    <row r="271" spans="1:8" ht="30" customHeight="1">
      <c r="A271" s="35" t="s">
        <v>167</v>
      </c>
      <c r="B271" s="36" t="s">
        <v>8</v>
      </c>
      <c r="C271" s="36" t="s">
        <v>94</v>
      </c>
      <c r="D271" s="36" t="s">
        <v>48</v>
      </c>
      <c r="E271" s="36" t="s">
        <v>17</v>
      </c>
      <c r="F271" s="22">
        <f>F272</f>
        <v>51260</v>
      </c>
      <c r="G271" s="22">
        <f t="shared" si="43"/>
        <v>0</v>
      </c>
      <c r="H271" s="22">
        <f t="shared" si="43"/>
        <v>51260</v>
      </c>
    </row>
    <row r="272" spans="1:8" ht="30" customHeight="1">
      <c r="A272" s="33" t="s">
        <v>168</v>
      </c>
      <c r="B272" s="34" t="s">
        <v>8</v>
      </c>
      <c r="C272" s="34" t="s">
        <v>94</v>
      </c>
      <c r="D272" s="34" t="s">
        <v>48</v>
      </c>
      <c r="E272" s="34" t="s">
        <v>18</v>
      </c>
      <c r="F272" s="18">
        <v>51260</v>
      </c>
      <c r="G272" s="18"/>
      <c r="H272" s="18">
        <f>F272+G272</f>
        <v>51260</v>
      </c>
    </row>
    <row r="273" spans="1:8" ht="30" customHeight="1">
      <c r="A273" s="35" t="s">
        <v>177</v>
      </c>
      <c r="B273" s="36" t="s">
        <v>8</v>
      </c>
      <c r="C273" s="36" t="s">
        <v>94</v>
      </c>
      <c r="D273" s="36" t="s">
        <v>29</v>
      </c>
      <c r="E273" s="36"/>
      <c r="F273" s="22">
        <f>F274</f>
        <v>799700</v>
      </c>
      <c r="G273" s="22">
        <f aca="true" t="shared" si="44" ref="G273:H275">G274</f>
        <v>140688.4</v>
      </c>
      <c r="H273" s="22">
        <f t="shared" si="44"/>
        <v>940388.4</v>
      </c>
    </row>
    <row r="274" spans="1:8" ht="30" customHeight="1">
      <c r="A274" s="35" t="s">
        <v>178</v>
      </c>
      <c r="B274" s="36" t="s">
        <v>8</v>
      </c>
      <c r="C274" s="36" t="s">
        <v>94</v>
      </c>
      <c r="D274" s="36" t="s">
        <v>30</v>
      </c>
      <c r="E274" s="36"/>
      <c r="F274" s="22">
        <f>F275</f>
        <v>799700</v>
      </c>
      <c r="G274" s="22">
        <f t="shared" si="44"/>
        <v>140688.4</v>
      </c>
      <c r="H274" s="22">
        <f t="shared" si="44"/>
        <v>940388.4</v>
      </c>
    </row>
    <row r="275" spans="1:8" ht="30" customHeight="1">
      <c r="A275" s="35" t="s">
        <v>167</v>
      </c>
      <c r="B275" s="36" t="s">
        <v>8</v>
      </c>
      <c r="C275" s="36" t="s">
        <v>94</v>
      </c>
      <c r="D275" s="36" t="s">
        <v>30</v>
      </c>
      <c r="E275" s="36" t="s">
        <v>17</v>
      </c>
      <c r="F275" s="22">
        <f>F276</f>
        <v>799700</v>
      </c>
      <c r="G275" s="22">
        <f t="shared" si="44"/>
        <v>140688.4</v>
      </c>
      <c r="H275" s="22">
        <f t="shared" si="44"/>
        <v>940388.4</v>
      </c>
    </row>
    <row r="276" spans="1:8" ht="30" customHeight="1">
      <c r="A276" s="33" t="s">
        <v>168</v>
      </c>
      <c r="B276" s="34" t="s">
        <v>8</v>
      </c>
      <c r="C276" s="34" t="s">
        <v>94</v>
      </c>
      <c r="D276" s="34" t="s">
        <v>30</v>
      </c>
      <c r="E276" s="34" t="s">
        <v>18</v>
      </c>
      <c r="F276" s="18">
        <v>799700</v>
      </c>
      <c r="G276" s="18">
        <v>140688.4</v>
      </c>
      <c r="H276" s="18">
        <f>F276+G276</f>
        <v>940388.4</v>
      </c>
    </row>
    <row r="277" spans="1:8" ht="40.5" customHeight="1">
      <c r="A277" s="24" t="s">
        <v>346</v>
      </c>
      <c r="B277" s="25" t="s">
        <v>8</v>
      </c>
      <c r="C277" s="25" t="s">
        <v>94</v>
      </c>
      <c r="D277" s="25" t="s">
        <v>103</v>
      </c>
      <c r="E277" s="25"/>
      <c r="F277" s="22">
        <f>F278+F285</f>
        <v>11312764.41</v>
      </c>
      <c r="G277" s="22">
        <f>G278+G285</f>
        <v>0</v>
      </c>
      <c r="H277" s="22">
        <f>H278+H285</f>
        <v>11312764.41</v>
      </c>
    </row>
    <row r="278" spans="1:8" ht="38.25">
      <c r="A278" s="24" t="s">
        <v>251</v>
      </c>
      <c r="B278" s="25" t="s">
        <v>8</v>
      </c>
      <c r="C278" s="25" t="s">
        <v>94</v>
      </c>
      <c r="D278" s="25" t="s">
        <v>104</v>
      </c>
      <c r="E278" s="25"/>
      <c r="F278" s="22">
        <f>F279+F282</f>
        <v>4596349.21</v>
      </c>
      <c r="G278" s="22">
        <f>G279+G282</f>
        <v>-679229.4</v>
      </c>
      <c r="H278" s="22">
        <f>H279+H282</f>
        <v>3917119.81</v>
      </c>
    </row>
    <row r="279" spans="1:8" ht="38.25">
      <c r="A279" s="24" t="s">
        <v>252</v>
      </c>
      <c r="B279" s="25" t="s">
        <v>8</v>
      </c>
      <c r="C279" s="25" t="s">
        <v>94</v>
      </c>
      <c r="D279" s="25" t="s">
        <v>105</v>
      </c>
      <c r="E279" s="25"/>
      <c r="F279" s="22">
        <f aca="true" t="shared" si="45" ref="F279:H280">F280</f>
        <v>1698739.06</v>
      </c>
      <c r="G279" s="22">
        <f t="shared" si="45"/>
        <v>-21061.37</v>
      </c>
      <c r="H279" s="22">
        <f t="shared" si="45"/>
        <v>1677677.69</v>
      </c>
    </row>
    <row r="280" spans="1:8" ht="25.5">
      <c r="A280" s="24" t="s">
        <v>167</v>
      </c>
      <c r="B280" s="25" t="s">
        <v>8</v>
      </c>
      <c r="C280" s="25" t="s">
        <v>94</v>
      </c>
      <c r="D280" s="25" t="s">
        <v>105</v>
      </c>
      <c r="E280" s="25" t="s">
        <v>17</v>
      </c>
      <c r="F280" s="22">
        <f t="shared" si="45"/>
        <v>1698739.06</v>
      </c>
      <c r="G280" s="22">
        <f t="shared" si="45"/>
        <v>-21061.37</v>
      </c>
      <c r="H280" s="22">
        <f t="shared" si="45"/>
        <v>1677677.69</v>
      </c>
    </row>
    <row r="281" spans="1:8" ht="29.25" customHeight="1">
      <c r="A281" s="26" t="s">
        <v>168</v>
      </c>
      <c r="B281" s="27" t="s">
        <v>8</v>
      </c>
      <c r="C281" s="27" t="s">
        <v>94</v>
      </c>
      <c r="D281" s="27" t="s">
        <v>105</v>
      </c>
      <c r="E281" s="27" t="s">
        <v>18</v>
      </c>
      <c r="F281" s="18">
        <v>1698739.06</v>
      </c>
      <c r="G281" s="18">
        <v>-21061.37</v>
      </c>
      <c r="H281" s="18">
        <f>F281+G281</f>
        <v>1677677.69</v>
      </c>
    </row>
    <row r="282" spans="1:8" ht="40.5" customHeight="1">
      <c r="A282" s="35" t="s">
        <v>345</v>
      </c>
      <c r="B282" s="36" t="s">
        <v>8</v>
      </c>
      <c r="C282" s="36" t="s">
        <v>94</v>
      </c>
      <c r="D282" s="36" t="s">
        <v>344</v>
      </c>
      <c r="E282" s="36"/>
      <c r="F282" s="22">
        <f aca="true" t="shared" si="46" ref="F282:H283">F283</f>
        <v>2897610.15</v>
      </c>
      <c r="G282" s="22">
        <f t="shared" si="46"/>
        <v>-658168.03</v>
      </c>
      <c r="H282" s="22">
        <f t="shared" si="46"/>
        <v>2239442.12</v>
      </c>
    </row>
    <row r="283" spans="1:8" ht="29.25" customHeight="1">
      <c r="A283" s="35" t="s">
        <v>167</v>
      </c>
      <c r="B283" s="36" t="s">
        <v>8</v>
      </c>
      <c r="C283" s="36" t="s">
        <v>94</v>
      </c>
      <c r="D283" s="36" t="s">
        <v>344</v>
      </c>
      <c r="E283" s="36" t="s">
        <v>17</v>
      </c>
      <c r="F283" s="22">
        <f t="shared" si="46"/>
        <v>2897610.15</v>
      </c>
      <c r="G283" s="22">
        <f t="shared" si="46"/>
        <v>-658168.03</v>
      </c>
      <c r="H283" s="22">
        <f t="shared" si="46"/>
        <v>2239442.12</v>
      </c>
    </row>
    <row r="284" spans="1:8" ht="30" customHeight="1">
      <c r="A284" s="65" t="s">
        <v>168</v>
      </c>
      <c r="B284" s="64" t="s">
        <v>8</v>
      </c>
      <c r="C284" s="64" t="s">
        <v>94</v>
      </c>
      <c r="D284" s="64" t="s">
        <v>344</v>
      </c>
      <c r="E284" s="64" t="s">
        <v>18</v>
      </c>
      <c r="F284" s="18">
        <v>2897610.15</v>
      </c>
      <c r="G284" s="18">
        <v>-658168.03</v>
      </c>
      <c r="H284" s="18">
        <f>F284+G284</f>
        <v>2239442.12</v>
      </c>
    </row>
    <row r="285" spans="1:8" ht="25.5">
      <c r="A285" s="24" t="s">
        <v>253</v>
      </c>
      <c r="B285" s="25" t="s">
        <v>8</v>
      </c>
      <c r="C285" s="25" t="s">
        <v>94</v>
      </c>
      <c r="D285" s="25" t="s">
        <v>106</v>
      </c>
      <c r="E285" s="25"/>
      <c r="F285" s="22">
        <f aca="true" t="shared" si="47" ref="F285:H286">F286</f>
        <v>6716415.2</v>
      </c>
      <c r="G285" s="22">
        <f t="shared" si="47"/>
        <v>679229.4</v>
      </c>
      <c r="H285" s="22">
        <f t="shared" si="47"/>
        <v>7395644.6</v>
      </c>
    </row>
    <row r="286" spans="1:8" ht="25.5">
      <c r="A286" s="24" t="s">
        <v>254</v>
      </c>
      <c r="B286" s="25" t="s">
        <v>8</v>
      </c>
      <c r="C286" s="25" t="s">
        <v>94</v>
      </c>
      <c r="D286" s="25" t="s">
        <v>107</v>
      </c>
      <c r="E286" s="25"/>
      <c r="F286" s="22">
        <f t="shared" si="47"/>
        <v>6716415.2</v>
      </c>
      <c r="G286" s="22">
        <f t="shared" si="47"/>
        <v>679229.4</v>
      </c>
      <c r="H286" s="22">
        <f t="shared" si="47"/>
        <v>7395644.6</v>
      </c>
    </row>
    <row r="287" spans="1:8" ht="25.5">
      <c r="A287" s="24" t="s">
        <v>167</v>
      </c>
      <c r="B287" s="25" t="s">
        <v>8</v>
      </c>
      <c r="C287" s="25" t="s">
        <v>94</v>
      </c>
      <c r="D287" s="25" t="s">
        <v>107</v>
      </c>
      <c r="E287" s="25" t="s">
        <v>17</v>
      </c>
      <c r="F287" s="22">
        <f>F288+F289</f>
        <v>6716415.2</v>
      </c>
      <c r="G287" s="22">
        <f>G288+G289</f>
        <v>679229.4</v>
      </c>
      <c r="H287" s="22">
        <f>H288+H289</f>
        <v>7395644.6</v>
      </c>
    </row>
    <row r="288" spans="1:8" ht="27.75" customHeight="1">
      <c r="A288" s="26" t="s">
        <v>168</v>
      </c>
      <c r="B288" s="27" t="s">
        <v>8</v>
      </c>
      <c r="C288" s="27" t="s">
        <v>94</v>
      </c>
      <c r="D288" s="27" t="s">
        <v>107</v>
      </c>
      <c r="E288" s="27" t="s">
        <v>18</v>
      </c>
      <c r="F288" s="61">
        <v>6508154.26</v>
      </c>
      <c r="G288" s="18">
        <v>658168.03</v>
      </c>
      <c r="H288" s="18">
        <f>F288+G288</f>
        <v>7166322.29</v>
      </c>
    </row>
    <row r="289" spans="1:8" ht="27.75" customHeight="1">
      <c r="A289" s="26" t="s">
        <v>168</v>
      </c>
      <c r="B289" s="27" t="s">
        <v>8</v>
      </c>
      <c r="C289" s="27" t="s">
        <v>94</v>
      </c>
      <c r="D289" s="27" t="s">
        <v>107</v>
      </c>
      <c r="E289" s="27" t="s">
        <v>18</v>
      </c>
      <c r="F289" s="61">
        <v>208260.94</v>
      </c>
      <c r="G289" s="18">
        <v>21061.37</v>
      </c>
      <c r="H289" s="18">
        <f>F289+G289</f>
        <v>229322.31</v>
      </c>
    </row>
    <row r="290" spans="1:8" ht="12.75">
      <c r="A290" s="24" t="s">
        <v>255</v>
      </c>
      <c r="B290" s="25" t="s">
        <v>8</v>
      </c>
      <c r="C290" s="25" t="s">
        <v>108</v>
      </c>
      <c r="D290" s="25"/>
      <c r="E290" s="25"/>
      <c r="F290" s="22">
        <f>F291</f>
        <v>44327354</v>
      </c>
      <c r="G290" s="22">
        <f>G291</f>
        <v>1329803</v>
      </c>
      <c r="H290" s="22">
        <f>H291</f>
        <v>45657157</v>
      </c>
    </row>
    <row r="291" spans="1:8" ht="12.75">
      <c r="A291" s="24" t="s">
        <v>256</v>
      </c>
      <c r="B291" s="25" t="s">
        <v>8</v>
      </c>
      <c r="C291" s="25" t="s">
        <v>109</v>
      </c>
      <c r="D291" s="25"/>
      <c r="E291" s="25"/>
      <c r="F291" s="22">
        <f>F292+F322</f>
        <v>44327354</v>
      </c>
      <c r="G291" s="22">
        <f>G292+G322</f>
        <v>1329803</v>
      </c>
      <c r="H291" s="22">
        <f>H292+H322</f>
        <v>45657157</v>
      </c>
    </row>
    <row r="292" spans="1:8" ht="38.25">
      <c r="A292" s="24" t="s">
        <v>257</v>
      </c>
      <c r="B292" s="25" t="s">
        <v>8</v>
      </c>
      <c r="C292" s="25" t="s">
        <v>109</v>
      </c>
      <c r="D292" s="25" t="s">
        <v>110</v>
      </c>
      <c r="E292" s="25"/>
      <c r="F292" s="22">
        <f>F293+F298+F307+F312+F317</f>
        <v>42597000</v>
      </c>
      <c r="G292" s="22">
        <f>G293+G298+G307+G312+G317</f>
        <v>1329848</v>
      </c>
      <c r="H292" s="22">
        <f>H293+H298+H307+H312+H317</f>
        <v>43926848</v>
      </c>
    </row>
    <row r="293" spans="1:8" ht="38.25">
      <c r="A293" s="24" t="s">
        <v>258</v>
      </c>
      <c r="B293" s="25" t="s">
        <v>8</v>
      </c>
      <c r="C293" s="25" t="s">
        <v>109</v>
      </c>
      <c r="D293" s="25" t="s">
        <v>111</v>
      </c>
      <c r="E293" s="25"/>
      <c r="F293" s="22">
        <f>F294</f>
        <v>16269000</v>
      </c>
      <c r="G293" s="22">
        <f aca="true" t="shared" si="48" ref="G293:H296">G294</f>
        <v>381486</v>
      </c>
      <c r="H293" s="22">
        <f t="shared" si="48"/>
        <v>16650486</v>
      </c>
    </row>
    <row r="294" spans="1:8" ht="25.5">
      <c r="A294" s="24" t="s">
        <v>259</v>
      </c>
      <c r="B294" s="25" t="s">
        <v>8</v>
      </c>
      <c r="C294" s="25" t="s">
        <v>109</v>
      </c>
      <c r="D294" s="25" t="s">
        <v>112</v>
      </c>
      <c r="E294" s="25"/>
      <c r="F294" s="22">
        <f>F295</f>
        <v>16269000</v>
      </c>
      <c r="G294" s="22">
        <f t="shared" si="48"/>
        <v>381486</v>
      </c>
      <c r="H294" s="22">
        <f t="shared" si="48"/>
        <v>16650486</v>
      </c>
    </row>
    <row r="295" spans="1:8" ht="25.5">
      <c r="A295" s="24" t="s">
        <v>260</v>
      </c>
      <c r="B295" s="25" t="s">
        <v>8</v>
      </c>
      <c r="C295" s="25" t="s">
        <v>109</v>
      </c>
      <c r="D295" s="25" t="s">
        <v>113</v>
      </c>
      <c r="E295" s="25"/>
      <c r="F295" s="22">
        <f>F296</f>
        <v>16269000</v>
      </c>
      <c r="G295" s="22">
        <f t="shared" si="48"/>
        <v>381486</v>
      </c>
      <c r="H295" s="22">
        <f t="shared" si="48"/>
        <v>16650486</v>
      </c>
    </row>
    <row r="296" spans="1:8" ht="30.75" customHeight="1">
      <c r="A296" s="24" t="s">
        <v>184</v>
      </c>
      <c r="B296" s="25" t="s">
        <v>8</v>
      </c>
      <c r="C296" s="25" t="s">
        <v>109</v>
      </c>
      <c r="D296" s="25" t="s">
        <v>113</v>
      </c>
      <c r="E296" s="25" t="s">
        <v>36</v>
      </c>
      <c r="F296" s="22">
        <f>F297</f>
        <v>16269000</v>
      </c>
      <c r="G296" s="22">
        <f t="shared" si="48"/>
        <v>381486</v>
      </c>
      <c r="H296" s="22">
        <f t="shared" si="48"/>
        <v>16650486</v>
      </c>
    </row>
    <row r="297" spans="1:8" ht="12.75">
      <c r="A297" s="26" t="s">
        <v>261</v>
      </c>
      <c r="B297" s="27" t="s">
        <v>8</v>
      </c>
      <c r="C297" s="27" t="s">
        <v>109</v>
      </c>
      <c r="D297" s="27" t="s">
        <v>113</v>
      </c>
      <c r="E297" s="27" t="s">
        <v>114</v>
      </c>
      <c r="F297" s="18">
        <v>16269000</v>
      </c>
      <c r="G297" s="61">
        <v>381486</v>
      </c>
      <c r="H297" s="18">
        <f>F297+G297</f>
        <v>16650486</v>
      </c>
    </row>
    <row r="298" spans="1:8" ht="38.25">
      <c r="A298" s="24" t="s">
        <v>262</v>
      </c>
      <c r="B298" s="25" t="s">
        <v>8</v>
      </c>
      <c r="C298" s="25" t="s">
        <v>109</v>
      </c>
      <c r="D298" s="25" t="s">
        <v>115</v>
      </c>
      <c r="E298" s="25"/>
      <c r="F298" s="22">
        <f aca="true" t="shared" si="49" ref="F298:H299">F299</f>
        <v>8326000</v>
      </c>
      <c r="G298" s="22">
        <f t="shared" si="49"/>
        <v>156240</v>
      </c>
      <c r="H298" s="22">
        <f t="shared" si="49"/>
        <v>8482240</v>
      </c>
    </row>
    <row r="299" spans="1:8" ht="25.5">
      <c r="A299" s="24" t="s">
        <v>263</v>
      </c>
      <c r="B299" s="25" t="s">
        <v>8</v>
      </c>
      <c r="C299" s="25" t="s">
        <v>109</v>
      </c>
      <c r="D299" s="25" t="s">
        <v>116</v>
      </c>
      <c r="E299" s="25"/>
      <c r="F299" s="22">
        <f t="shared" si="49"/>
        <v>8326000</v>
      </c>
      <c r="G299" s="22">
        <f t="shared" si="49"/>
        <v>156240</v>
      </c>
      <c r="H299" s="22">
        <f t="shared" si="49"/>
        <v>8482240</v>
      </c>
    </row>
    <row r="300" spans="1:8" ht="25.5">
      <c r="A300" s="24" t="s">
        <v>264</v>
      </c>
      <c r="B300" s="25" t="s">
        <v>8</v>
      </c>
      <c r="C300" s="25" t="s">
        <v>109</v>
      </c>
      <c r="D300" s="25" t="s">
        <v>117</v>
      </c>
      <c r="E300" s="25"/>
      <c r="F300" s="22">
        <f>F301+F303+F305</f>
        <v>8326000</v>
      </c>
      <c r="G300" s="22">
        <f>G301+G303+G305</f>
        <v>156240</v>
      </c>
      <c r="H300" s="22">
        <f>H301+H303+H305</f>
        <v>8482240</v>
      </c>
    </row>
    <row r="301" spans="1:8" ht="63.75">
      <c r="A301" s="24" t="s">
        <v>164</v>
      </c>
      <c r="B301" s="25" t="s">
        <v>8</v>
      </c>
      <c r="C301" s="25" t="s">
        <v>109</v>
      </c>
      <c r="D301" s="25" t="s">
        <v>117</v>
      </c>
      <c r="E301" s="25" t="s">
        <v>14</v>
      </c>
      <c r="F301" s="22">
        <f>F302</f>
        <v>5891000</v>
      </c>
      <c r="G301" s="22">
        <f>G302</f>
        <v>156240</v>
      </c>
      <c r="H301" s="22">
        <f>H302</f>
        <v>6047240</v>
      </c>
    </row>
    <row r="302" spans="1:8" ht="18.75" customHeight="1">
      <c r="A302" s="29" t="s">
        <v>265</v>
      </c>
      <c r="B302" s="30" t="s">
        <v>8</v>
      </c>
      <c r="C302" s="30" t="s">
        <v>109</v>
      </c>
      <c r="D302" s="30" t="s">
        <v>117</v>
      </c>
      <c r="E302" s="30" t="s">
        <v>118</v>
      </c>
      <c r="F302" s="28">
        <v>5891000</v>
      </c>
      <c r="G302" s="61">
        <v>156240</v>
      </c>
      <c r="H302" s="18">
        <f>F302+G302</f>
        <v>6047240</v>
      </c>
    </row>
    <row r="303" spans="1:8" ht="25.5">
      <c r="A303" s="24" t="s">
        <v>167</v>
      </c>
      <c r="B303" s="25" t="s">
        <v>8</v>
      </c>
      <c r="C303" s="25" t="s">
        <v>109</v>
      </c>
      <c r="D303" s="25" t="s">
        <v>117</v>
      </c>
      <c r="E303" s="25" t="s">
        <v>17</v>
      </c>
      <c r="F303" s="22">
        <f>F304</f>
        <v>2430000</v>
      </c>
      <c r="G303" s="22">
        <f>G304</f>
        <v>0</v>
      </c>
      <c r="H303" s="22">
        <f>H304</f>
        <v>2430000</v>
      </c>
    </row>
    <row r="304" spans="1:8" ht="28.5" customHeight="1">
      <c r="A304" s="26" t="s">
        <v>168</v>
      </c>
      <c r="B304" s="27" t="s">
        <v>8</v>
      </c>
      <c r="C304" s="27" t="s">
        <v>109</v>
      </c>
      <c r="D304" s="27" t="s">
        <v>117</v>
      </c>
      <c r="E304" s="27" t="s">
        <v>18</v>
      </c>
      <c r="F304" s="18">
        <v>2430000</v>
      </c>
      <c r="G304" s="18"/>
      <c r="H304" s="18">
        <f>F304+G304</f>
        <v>2430000</v>
      </c>
    </row>
    <row r="305" spans="1:8" ht="12.75">
      <c r="A305" s="24" t="s">
        <v>169</v>
      </c>
      <c r="B305" s="25" t="s">
        <v>8</v>
      </c>
      <c r="C305" s="25" t="s">
        <v>109</v>
      </c>
      <c r="D305" s="25" t="s">
        <v>117</v>
      </c>
      <c r="E305" s="25" t="s">
        <v>19</v>
      </c>
      <c r="F305" s="22">
        <f>F306</f>
        <v>5000</v>
      </c>
      <c r="G305" s="22">
        <f>G306</f>
        <v>0</v>
      </c>
      <c r="H305" s="22">
        <f>H306</f>
        <v>5000</v>
      </c>
    </row>
    <row r="306" spans="1:8" ht="12.75">
      <c r="A306" s="26" t="s">
        <v>170</v>
      </c>
      <c r="B306" s="27" t="s">
        <v>8</v>
      </c>
      <c r="C306" s="27" t="s">
        <v>109</v>
      </c>
      <c r="D306" s="27" t="s">
        <v>117</v>
      </c>
      <c r="E306" s="27" t="s">
        <v>20</v>
      </c>
      <c r="F306" s="18">
        <v>5000</v>
      </c>
      <c r="G306" s="18"/>
      <c r="H306" s="18">
        <f>F306+G306</f>
        <v>5000</v>
      </c>
    </row>
    <row r="307" spans="1:8" ht="41.25" customHeight="1">
      <c r="A307" s="24" t="s">
        <v>266</v>
      </c>
      <c r="B307" s="25" t="s">
        <v>8</v>
      </c>
      <c r="C307" s="25" t="s">
        <v>109</v>
      </c>
      <c r="D307" s="25" t="s">
        <v>119</v>
      </c>
      <c r="E307" s="25"/>
      <c r="F307" s="22">
        <f>F308</f>
        <v>13516000</v>
      </c>
      <c r="G307" s="22">
        <f aca="true" t="shared" si="50" ref="G307:H310">G308</f>
        <v>170562</v>
      </c>
      <c r="H307" s="22">
        <f t="shared" si="50"/>
        <v>13686562</v>
      </c>
    </row>
    <row r="308" spans="1:8" ht="25.5">
      <c r="A308" s="24" t="s">
        <v>267</v>
      </c>
      <c r="B308" s="25" t="s">
        <v>8</v>
      </c>
      <c r="C308" s="25" t="s">
        <v>109</v>
      </c>
      <c r="D308" s="25" t="s">
        <v>120</v>
      </c>
      <c r="E308" s="25"/>
      <c r="F308" s="22">
        <f>F309</f>
        <v>13516000</v>
      </c>
      <c r="G308" s="22">
        <f t="shared" si="50"/>
        <v>170562</v>
      </c>
      <c r="H308" s="22">
        <f t="shared" si="50"/>
        <v>13686562</v>
      </c>
    </row>
    <row r="309" spans="1:8" ht="25.5">
      <c r="A309" s="24" t="s">
        <v>260</v>
      </c>
      <c r="B309" s="25" t="s">
        <v>8</v>
      </c>
      <c r="C309" s="25" t="s">
        <v>109</v>
      </c>
      <c r="D309" s="25" t="s">
        <v>121</v>
      </c>
      <c r="E309" s="25"/>
      <c r="F309" s="22">
        <f>F310</f>
        <v>13516000</v>
      </c>
      <c r="G309" s="22">
        <f t="shared" si="50"/>
        <v>170562</v>
      </c>
      <c r="H309" s="22">
        <f t="shared" si="50"/>
        <v>13686562</v>
      </c>
    </row>
    <row r="310" spans="1:8" ht="29.25" customHeight="1">
      <c r="A310" s="24" t="s">
        <v>184</v>
      </c>
      <c r="B310" s="25" t="s">
        <v>8</v>
      </c>
      <c r="C310" s="25" t="s">
        <v>109</v>
      </c>
      <c r="D310" s="25" t="s">
        <v>121</v>
      </c>
      <c r="E310" s="25" t="s">
        <v>36</v>
      </c>
      <c r="F310" s="22">
        <f>F311</f>
        <v>13516000</v>
      </c>
      <c r="G310" s="22">
        <f t="shared" si="50"/>
        <v>170562</v>
      </c>
      <c r="H310" s="22">
        <f t="shared" si="50"/>
        <v>13686562</v>
      </c>
    </row>
    <row r="311" spans="1:8" ht="12.75">
      <c r="A311" s="26" t="s">
        <v>261</v>
      </c>
      <c r="B311" s="27" t="s">
        <v>8</v>
      </c>
      <c r="C311" s="27" t="s">
        <v>109</v>
      </c>
      <c r="D311" s="27" t="s">
        <v>121</v>
      </c>
      <c r="E311" s="27" t="s">
        <v>114</v>
      </c>
      <c r="F311" s="18">
        <v>13516000</v>
      </c>
      <c r="G311" s="61">
        <v>170562</v>
      </c>
      <c r="H311" s="18">
        <f>F311+G311</f>
        <v>13686562</v>
      </c>
    </row>
    <row r="312" spans="1:8" ht="51">
      <c r="A312" s="24" t="s">
        <v>268</v>
      </c>
      <c r="B312" s="25" t="s">
        <v>8</v>
      </c>
      <c r="C312" s="25" t="s">
        <v>109</v>
      </c>
      <c r="D312" s="25" t="s">
        <v>122</v>
      </c>
      <c r="E312" s="25"/>
      <c r="F312" s="22">
        <f>F313</f>
        <v>3984000</v>
      </c>
      <c r="G312" s="22">
        <f aca="true" t="shared" si="51" ref="G312:H315">G313</f>
        <v>364560</v>
      </c>
      <c r="H312" s="22">
        <f t="shared" si="51"/>
        <v>4348560</v>
      </c>
    </row>
    <row r="313" spans="1:8" ht="25.5">
      <c r="A313" s="24" t="s">
        <v>269</v>
      </c>
      <c r="B313" s="25" t="s">
        <v>8</v>
      </c>
      <c r="C313" s="25" t="s">
        <v>109</v>
      </c>
      <c r="D313" s="25" t="s">
        <v>123</v>
      </c>
      <c r="E313" s="25"/>
      <c r="F313" s="22">
        <f>F314</f>
        <v>3984000</v>
      </c>
      <c r="G313" s="22">
        <f t="shared" si="51"/>
        <v>364560</v>
      </c>
      <c r="H313" s="22">
        <f t="shared" si="51"/>
        <v>4348560</v>
      </c>
    </row>
    <row r="314" spans="1:8" ht="25.5">
      <c r="A314" s="24" t="s">
        <v>260</v>
      </c>
      <c r="B314" s="25" t="s">
        <v>8</v>
      </c>
      <c r="C314" s="25" t="s">
        <v>109</v>
      </c>
      <c r="D314" s="25" t="s">
        <v>124</v>
      </c>
      <c r="E314" s="25"/>
      <c r="F314" s="22">
        <f>F315</f>
        <v>3984000</v>
      </c>
      <c r="G314" s="22">
        <f t="shared" si="51"/>
        <v>364560</v>
      </c>
      <c r="H314" s="22">
        <f t="shared" si="51"/>
        <v>4348560</v>
      </c>
    </row>
    <row r="315" spans="1:8" ht="30" customHeight="1">
      <c r="A315" s="24" t="s">
        <v>184</v>
      </c>
      <c r="B315" s="25" t="s">
        <v>8</v>
      </c>
      <c r="C315" s="25" t="s">
        <v>109</v>
      </c>
      <c r="D315" s="25" t="s">
        <v>124</v>
      </c>
      <c r="E315" s="25" t="s">
        <v>36</v>
      </c>
      <c r="F315" s="22">
        <f>F316</f>
        <v>3984000</v>
      </c>
      <c r="G315" s="22">
        <f t="shared" si="51"/>
        <v>364560</v>
      </c>
      <c r="H315" s="22">
        <f t="shared" si="51"/>
        <v>4348560</v>
      </c>
    </row>
    <row r="316" spans="1:8" ht="12.75">
      <c r="A316" s="26" t="s">
        <v>261</v>
      </c>
      <c r="B316" s="27" t="s">
        <v>8</v>
      </c>
      <c r="C316" s="27" t="s">
        <v>109</v>
      </c>
      <c r="D316" s="27" t="s">
        <v>124</v>
      </c>
      <c r="E316" s="27" t="s">
        <v>114</v>
      </c>
      <c r="F316" s="18">
        <v>3984000</v>
      </c>
      <c r="G316" s="61">
        <v>364560</v>
      </c>
      <c r="H316" s="18">
        <f>F316+G316</f>
        <v>4348560</v>
      </c>
    </row>
    <row r="317" spans="1:8" ht="43.5" customHeight="1">
      <c r="A317" s="26" t="s">
        <v>270</v>
      </c>
      <c r="B317" s="25" t="s">
        <v>8</v>
      </c>
      <c r="C317" s="25" t="s">
        <v>109</v>
      </c>
      <c r="D317" s="25" t="s">
        <v>125</v>
      </c>
      <c r="E317" s="25"/>
      <c r="F317" s="22">
        <f>F318</f>
        <v>502000</v>
      </c>
      <c r="G317" s="22">
        <f aca="true" t="shared" si="52" ref="G317:H320">G318</f>
        <v>257000</v>
      </c>
      <c r="H317" s="22">
        <f t="shared" si="52"/>
        <v>759000</v>
      </c>
    </row>
    <row r="318" spans="1:8" ht="25.5">
      <c r="A318" s="26" t="s">
        <v>271</v>
      </c>
      <c r="B318" s="25" t="s">
        <v>8</v>
      </c>
      <c r="C318" s="25" t="s">
        <v>109</v>
      </c>
      <c r="D318" s="25" t="s">
        <v>126</v>
      </c>
      <c r="E318" s="25"/>
      <c r="F318" s="22">
        <f>F319</f>
        <v>502000</v>
      </c>
      <c r="G318" s="22">
        <f t="shared" si="52"/>
        <v>257000</v>
      </c>
      <c r="H318" s="22">
        <f t="shared" si="52"/>
        <v>759000</v>
      </c>
    </row>
    <row r="319" spans="1:8" ht="14.25" customHeight="1">
      <c r="A319" s="26" t="s">
        <v>272</v>
      </c>
      <c r="B319" s="25" t="s">
        <v>8</v>
      </c>
      <c r="C319" s="25" t="s">
        <v>109</v>
      </c>
      <c r="D319" s="25" t="s">
        <v>127</v>
      </c>
      <c r="E319" s="25"/>
      <c r="F319" s="22">
        <f>F320</f>
        <v>502000</v>
      </c>
      <c r="G319" s="22">
        <f t="shared" si="52"/>
        <v>257000</v>
      </c>
      <c r="H319" s="22">
        <f t="shared" si="52"/>
        <v>759000</v>
      </c>
    </row>
    <row r="320" spans="1:8" ht="25.5">
      <c r="A320" s="26" t="s">
        <v>167</v>
      </c>
      <c r="B320" s="25" t="s">
        <v>8</v>
      </c>
      <c r="C320" s="25" t="s">
        <v>109</v>
      </c>
      <c r="D320" s="25" t="s">
        <v>127</v>
      </c>
      <c r="E320" s="25" t="s">
        <v>17</v>
      </c>
      <c r="F320" s="22">
        <f>F321</f>
        <v>502000</v>
      </c>
      <c r="G320" s="22">
        <f t="shared" si="52"/>
        <v>257000</v>
      </c>
      <c r="H320" s="22">
        <f t="shared" si="52"/>
        <v>759000</v>
      </c>
    </row>
    <row r="321" spans="1:8" ht="30.75" customHeight="1">
      <c r="A321" s="26" t="s">
        <v>168</v>
      </c>
      <c r="B321" s="27" t="s">
        <v>8</v>
      </c>
      <c r="C321" s="27" t="s">
        <v>109</v>
      </c>
      <c r="D321" s="27" t="s">
        <v>127</v>
      </c>
      <c r="E321" s="27" t="s">
        <v>18</v>
      </c>
      <c r="F321" s="18">
        <v>502000</v>
      </c>
      <c r="G321" s="18">
        <f>100000+157000</f>
        <v>257000</v>
      </c>
      <c r="H321" s="18">
        <f>F321+G321</f>
        <v>759000</v>
      </c>
    </row>
    <row r="322" spans="1:8" ht="80.25" customHeight="1">
      <c r="A322" s="35" t="s">
        <v>161</v>
      </c>
      <c r="B322" s="36" t="s">
        <v>8</v>
      </c>
      <c r="C322" s="36" t="s">
        <v>109</v>
      </c>
      <c r="D322" s="36" t="s">
        <v>11</v>
      </c>
      <c r="E322" s="36"/>
      <c r="F322" s="22">
        <f>F323+F327</f>
        <v>1730354</v>
      </c>
      <c r="G322" s="22">
        <f>G323+G327</f>
        <v>-45</v>
      </c>
      <c r="H322" s="22">
        <f>H323+H327</f>
        <v>1730309</v>
      </c>
    </row>
    <row r="323" spans="1:8" ht="28.5" customHeight="1">
      <c r="A323" s="35" t="s">
        <v>177</v>
      </c>
      <c r="B323" s="36" t="s">
        <v>8</v>
      </c>
      <c r="C323" s="36" t="s">
        <v>109</v>
      </c>
      <c r="D323" s="36" t="s">
        <v>29</v>
      </c>
      <c r="E323" s="36"/>
      <c r="F323" s="22">
        <f>F324</f>
        <v>100000</v>
      </c>
      <c r="G323" s="22">
        <f aca="true" t="shared" si="53" ref="G323:H325">G324</f>
        <v>0</v>
      </c>
      <c r="H323" s="22">
        <f t="shared" si="53"/>
        <v>100000</v>
      </c>
    </row>
    <row r="324" spans="1:8" ht="30.75" customHeight="1">
      <c r="A324" s="35" t="s">
        <v>178</v>
      </c>
      <c r="B324" s="36" t="s">
        <v>8</v>
      </c>
      <c r="C324" s="36" t="s">
        <v>109</v>
      </c>
      <c r="D324" s="36" t="s">
        <v>30</v>
      </c>
      <c r="E324" s="36"/>
      <c r="F324" s="22">
        <f>F325</f>
        <v>100000</v>
      </c>
      <c r="G324" s="22">
        <f t="shared" si="53"/>
        <v>0</v>
      </c>
      <c r="H324" s="22">
        <f t="shared" si="53"/>
        <v>100000</v>
      </c>
    </row>
    <row r="325" spans="1:8" ht="28.5" customHeight="1">
      <c r="A325" s="35" t="s">
        <v>184</v>
      </c>
      <c r="B325" s="36" t="s">
        <v>8</v>
      </c>
      <c r="C325" s="36" t="s">
        <v>109</v>
      </c>
      <c r="D325" s="36" t="s">
        <v>30</v>
      </c>
      <c r="E325" s="36" t="s">
        <v>36</v>
      </c>
      <c r="F325" s="22">
        <f>F326</f>
        <v>100000</v>
      </c>
      <c r="G325" s="22">
        <f t="shared" si="53"/>
        <v>0</v>
      </c>
      <c r="H325" s="22">
        <f t="shared" si="53"/>
        <v>100000</v>
      </c>
    </row>
    <row r="326" spans="1:8" ht="20.25" customHeight="1">
      <c r="A326" s="71" t="s">
        <v>261</v>
      </c>
      <c r="B326" s="70" t="s">
        <v>8</v>
      </c>
      <c r="C326" s="70" t="s">
        <v>109</v>
      </c>
      <c r="D326" s="70" t="s">
        <v>30</v>
      </c>
      <c r="E326" s="70" t="s">
        <v>114</v>
      </c>
      <c r="F326" s="18">
        <v>100000</v>
      </c>
      <c r="G326" s="18"/>
      <c r="H326" s="18">
        <f>F326+G326</f>
        <v>100000</v>
      </c>
    </row>
    <row r="327" spans="1:8" ht="54.75" customHeight="1">
      <c r="A327" s="35" t="s">
        <v>198</v>
      </c>
      <c r="B327" s="36" t="s">
        <v>8</v>
      </c>
      <c r="C327" s="36" t="s">
        <v>109</v>
      </c>
      <c r="D327" s="36" t="s">
        <v>50</v>
      </c>
      <c r="E327" s="36"/>
      <c r="F327" s="22">
        <f>F328+F331+F334</f>
        <v>1630354</v>
      </c>
      <c r="G327" s="22">
        <f>G328+G331+G334</f>
        <v>-45</v>
      </c>
      <c r="H327" s="22">
        <f>H328+H331+H334</f>
        <v>1630309</v>
      </c>
    </row>
    <row r="328" spans="1:8" ht="40.5" customHeight="1">
      <c r="A328" s="35" t="s">
        <v>199</v>
      </c>
      <c r="B328" s="36" t="s">
        <v>8</v>
      </c>
      <c r="C328" s="36" t="s">
        <v>109</v>
      </c>
      <c r="D328" s="36" t="s">
        <v>339</v>
      </c>
      <c r="E328" s="36"/>
      <c r="F328" s="22">
        <f aca="true" t="shared" si="54" ref="F328:H329">F329</f>
        <v>1630354</v>
      </c>
      <c r="G328" s="22">
        <f t="shared" si="54"/>
        <v>-45</v>
      </c>
      <c r="H328" s="22">
        <f t="shared" si="54"/>
        <v>1630309</v>
      </c>
    </row>
    <row r="329" spans="1:8" ht="40.5" customHeight="1">
      <c r="A329" s="35" t="s">
        <v>184</v>
      </c>
      <c r="B329" s="36" t="s">
        <v>8</v>
      </c>
      <c r="C329" s="36" t="s">
        <v>109</v>
      </c>
      <c r="D329" s="36" t="s">
        <v>339</v>
      </c>
      <c r="E329" s="36" t="s">
        <v>36</v>
      </c>
      <c r="F329" s="22">
        <f t="shared" si="54"/>
        <v>1630354</v>
      </c>
      <c r="G329" s="22">
        <f t="shared" si="54"/>
        <v>-45</v>
      </c>
      <c r="H329" s="22">
        <f t="shared" si="54"/>
        <v>1630309</v>
      </c>
    </row>
    <row r="330" spans="1:8" ht="17.25" customHeight="1">
      <c r="A330" s="45" t="s">
        <v>261</v>
      </c>
      <c r="B330" s="46" t="s">
        <v>8</v>
      </c>
      <c r="C330" s="46" t="s">
        <v>109</v>
      </c>
      <c r="D330" s="46" t="s">
        <v>339</v>
      </c>
      <c r="E330" s="46" t="s">
        <v>114</v>
      </c>
      <c r="F330" s="18">
        <v>1630354</v>
      </c>
      <c r="G330" s="18">
        <v>-45</v>
      </c>
      <c r="H330" s="18">
        <f>F330+G330</f>
        <v>1630309</v>
      </c>
    </row>
    <row r="331" spans="1:8" ht="41.25" customHeight="1" hidden="1">
      <c r="A331" s="35" t="s">
        <v>199</v>
      </c>
      <c r="B331" s="36" t="s">
        <v>8</v>
      </c>
      <c r="C331" s="36" t="s">
        <v>109</v>
      </c>
      <c r="D331" s="36" t="s">
        <v>51</v>
      </c>
      <c r="E331" s="36"/>
      <c r="F331" s="22">
        <f aca="true" t="shared" si="55" ref="F331:H332">F332</f>
        <v>0</v>
      </c>
      <c r="G331" s="22">
        <f t="shared" si="55"/>
        <v>0</v>
      </c>
      <c r="H331" s="22">
        <f t="shared" si="55"/>
        <v>0</v>
      </c>
    </row>
    <row r="332" spans="1:8" ht="30.75" customHeight="1" hidden="1">
      <c r="A332" s="35" t="s">
        <v>167</v>
      </c>
      <c r="B332" s="36" t="s">
        <v>8</v>
      </c>
      <c r="C332" s="36" t="s">
        <v>109</v>
      </c>
      <c r="D332" s="36" t="s">
        <v>51</v>
      </c>
      <c r="E332" s="36" t="s">
        <v>17</v>
      </c>
      <c r="F332" s="22">
        <f t="shared" si="55"/>
        <v>0</v>
      </c>
      <c r="G332" s="22">
        <f t="shared" si="55"/>
        <v>0</v>
      </c>
      <c r="H332" s="22">
        <f t="shared" si="55"/>
        <v>0</v>
      </c>
    </row>
    <row r="333" spans="1:8" ht="30.75" customHeight="1" hidden="1">
      <c r="A333" s="33" t="s">
        <v>168</v>
      </c>
      <c r="B333" s="34" t="s">
        <v>8</v>
      </c>
      <c r="C333" s="34" t="s">
        <v>109</v>
      </c>
      <c r="D333" s="34" t="s">
        <v>51</v>
      </c>
      <c r="E333" s="34" t="s">
        <v>18</v>
      </c>
      <c r="F333" s="18">
        <v>0</v>
      </c>
      <c r="G333" s="18"/>
      <c r="H333" s="18">
        <f>F333+G333</f>
        <v>0</v>
      </c>
    </row>
    <row r="334" spans="1:8" ht="42" customHeight="1" hidden="1">
      <c r="A334" s="35" t="s">
        <v>199</v>
      </c>
      <c r="B334" s="36" t="s">
        <v>8</v>
      </c>
      <c r="C334" s="36" t="s">
        <v>109</v>
      </c>
      <c r="D334" s="36" t="s">
        <v>315</v>
      </c>
      <c r="E334" s="36"/>
      <c r="F334" s="22">
        <f aca="true" t="shared" si="56" ref="F334:H335">F335</f>
        <v>0</v>
      </c>
      <c r="G334" s="22">
        <f t="shared" si="56"/>
        <v>0</v>
      </c>
      <c r="H334" s="22">
        <f t="shared" si="56"/>
        <v>0</v>
      </c>
    </row>
    <row r="335" spans="1:8" ht="30.75" customHeight="1" hidden="1">
      <c r="A335" s="35" t="s">
        <v>167</v>
      </c>
      <c r="B335" s="36" t="s">
        <v>8</v>
      </c>
      <c r="C335" s="36" t="s">
        <v>109</v>
      </c>
      <c r="D335" s="36" t="s">
        <v>315</v>
      </c>
      <c r="E335" s="36" t="s">
        <v>17</v>
      </c>
      <c r="F335" s="22">
        <f t="shared" si="56"/>
        <v>0</v>
      </c>
      <c r="G335" s="22">
        <f t="shared" si="56"/>
        <v>0</v>
      </c>
      <c r="H335" s="22">
        <f t="shared" si="56"/>
        <v>0</v>
      </c>
    </row>
    <row r="336" spans="1:8" ht="28.5" customHeight="1" hidden="1">
      <c r="A336" s="33" t="s">
        <v>168</v>
      </c>
      <c r="B336" s="34" t="s">
        <v>8</v>
      </c>
      <c r="C336" s="34" t="s">
        <v>109</v>
      </c>
      <c r="D336" s="34" t="s">
        <v>315</v>
      </c>
      <c r="E336" s="34" t="s">
        <v>18</v>
      </c>
      <c r="F336" s="18">
        <v>0</v>
      </c>
      <c r="G336" s="18"/>
      <c r="H336" s="18">
        <f>F336+G336</f>
        <v>0</v>
      </c>
    </row>
    <row r="337" spans="1:8" ht="12.75">
      <c r="A337" s="24" t="s">
        <v>273</v>
      </c>
      <c r="B337" s="25" t="s">
        <v>8</v>
      </c>
      <c r="C337" s="25" t="s">
        <v>128</v>
      </c>
      <c r="D337" s="25"/>
      <c r="E337" s="25"/>
      <c r="F337" s="22">
        <f>F338+F344+F357</f>
        <v>3390561</v>
      </c>
      <c r="G337" s="22">
        <f>G338+G344+G357</f>
        <v>40000</v>
      </c>
      <c r="H337" s="22">
        <f>H338+H344+H357</f>
        <v>3430561</v>
      </c>
    </row>
    <row r="338" spans="1:8" ht="12.75">
      <c r="A338" s="24" t="s">
        <v>274</v>
      </c>
      <c r="B338" s="25" t="s">
        <v>8</v>
      </c>
      <c r="C338" s="25" t="s">
        <v>129</v>
      </c>
      <c r="D338" s="25"/>
      <c r="E338" s="25"/>
      <c r="F338" s="22">
        <f>F339</f>
        <v>660000</v>
      </c>
      <c r="G338" s="22">
        <f aca="true" t="shared" si="57" ref="G338:H342">G339</f>
        <v>40000</v>
      </c>
      <c r="H338" s="22">
        <f t="shared" si="57"/>
        <v>700000</v>
      </c>
    </row>
    <row r="339" spans="1:8" ht="39.75" customHeight="1">
      <c r="A339" s="24" t="s">
        <v>275</v>
      </c>
      <c r="B339" s="25" t="s">
        <v>8</v>
      </c>
      <c r="C339" s="25" t="s">
        <v>129</v>
      </c>
      <c r="D339" s="25" t="s">
        <v>130</v>
      </c>
      <c r="E339" s="25"/>
      <c r="F339" s="22">
        <f>F340</f>
        <v>660000</v>
      </c>
      <c r="G339" s="22">
        <f t="shared" si="57"/>
        <v>40000</v>
      </c>
      <c r="H339" s="22">
        <f t="shared" si="57"/>
        <v>700000</v>
      </c>
    </row>
    <row r="340" spans="1:8" ht="25.5">
      <c r="A340" s="24" t="s">
        <v>276</v>
      </c>
      <c r="B340" s="25" t="s">
        <v>8</v>
      </c>
      <c r="C340" s="25" t="s">
        <v>129</v>
      </c>
      <c r="D340" s="25" t="s">
        <v>131</v>
      </c>
      <c r="E340" s="25"/>
      <c r="F340" s="22">
        <f>F341</f>
        <v>660000</v>
      </c>
      <c r="G340" s="22">
        <f t="shared" si="57"/>
        <v>40000</v>
      </c>
      <c r="H340" s="22">
        <f t="shared" si="57"/>
        <v>700000</v>
      </c>
    </row>
    <row r="341" spans="1:8" ht="25.5">
      <c r="A341" s="24" t="s">
        <v>277</v>
      </c>
      <c r="B341" s="25" t="s">
        <v>8</v>
      </c>
      <c r="C341" s="25" t="s">
        <v>129</v>
      </c>
      <c r="D341" s="25" t="s">
        <v>132</v>
      </c>
      <c r="E341" s="25"/>
      <c r="F341" s="22">
        <f>F342</f>
        <v>660000</v>
      </c>
      <c r="G341" s="22">
        <f t="shared" si="57"/>
        <v>40000</v>
      </c>
      <c r="H341" s="22">
        <f t="shared" si="57"/>
        <v>700000</v>
      </c>
    </row>
    <row r="342" spans="1:8" ht="22.5" customHeight="1">
      <c r="A342" s="24" t="s">
        <v>278</v>
      </c>
      <c r="B342" s="25" t="s">
        <v>8</v>
      </c>
      <c r="C342" s="25" t="s">
        <v>129</v>
      </c>
      <c r="D342" s="25" t="s">
        <v>132</v>
      </c>
      <c r="E342" s="25" t="s">
        <v>133</v>
      </c>
      <c r="F342" s="22">
        <f>F343</f>
        <v>660000</v>
      </c>
      <c r="G342" s="22">
        <f t="shared" si="57"/>
        <v>40000</v>
      </c>
      <c r="H342" s="22">
        <f t="shared" si="57"/>
        <v>700000</v>
      </c>
    </row>
    <row r="343" spans="1:8" ht="25.5">
      <c r="A343" s="26" t="s">
        <v>279</v>
      </c>
      <c r="B343" s="27" t="s">
        <v>8</v>
      </c>
      <c r="C343" s="27" t="s">
        <v>129</v>
      </c>
      <c r="D343" s="27" t="s">
        <v>132</v>
      </c>
      <c r="E343" s="27" t="s">
        <v>134</v>
      </c>
      <c r="F343" s="18">
        <v>660000</v>
      </c>
      <c r="G343" s="18">
        <v>40000</v>
      </c>
      <c r="H343" s="18">
        <f>F343+G343</f>
        <v>700000</v>
      </c>
    </row>
    <row r="344" spans="1:8" ht="12.75">
      <c r="A344" s="24" t="s">
        <v>280</v>
      </c>
      <c r="B344" s="25" t="s">
        <v>8</v>
      </c>
      <c r="C344" s="25" t="s">
        <v>135</v>
      </c>
      <c r="D344" s="25"/>
      <c r="E344" s="25"/>
      <c r="F344" s="22">
        <f aca="true" t="shared" si="58" ref="F344:H345">F345</f>
        <v>1400000</v>
      </c>
      <c r="G344" s="22">
        <f t="shared" si="58"/>
        <v>0</v>
      </c>
      <c r="H344" s="22">
        <f t="shared" si="58"/>
        <v>1400000</v>
      </c>
    </row>
    <row r="345" spans="1:8" ht="38.25">
      <c r="A345" s="24" t="s">
        <v>275</v>
      </c>
      <c r="B345" s="25" t="s">
        <v>8</v>
      </c>
      <c r="C345" s="25" t="s">
        <v>135</v>
      </c>
      <c r="D345" s="25" t="s">
        <v>130</v>
      </c>
      <c r="E345" s="25"/>
      <c r="F345" s="22">
        <f t="shared" si="58"/>
        <v>1400000</v>
      </c>
      <c r="G345" s="22">
        <f t="shared" si="58"/>
        <v>0</v>
      </c>
      <c r="H345" s="22">
        <f t="shared" si="58"/>
        <v>1400000</v>
      </c>
    </row>
    <row r="346" spans="1:8" ht="40.5" customHeight="1">
      <c r="A346" s="24" t="s">
        <v>281</v>
      </c>
      <c r="B346" s="25" t="s">
        <v>8</v>
      </c>
      <c r="C346" s="25" t="s">
        <v>135</v>
      </c>
      <c r="D346" s="25" t="s">
        <v>136</v>
      </c>
      <c r="E346" s="25"/>
      <c r="F346" s="22">
        <f>F347+F351+F354</f>
        <v>1400000</v>
      </c>
      <c r="G346" s="22">
        <f>G347+G351+G354</f>
        <v>0</v>
      </c>
      <c r="H346" s="22">
        <f>H347+H351+H354</f>
        <v>1400000</v>
      </c>
    </row>
    <row r="347" spans="1:8" ht="12.75" hidden="1">
      <c r="A347" s="24" t="s">
        <v>282</v>
      </c>
      <c r="B347" s="25" t="s">
        <v>8</v>
      </c>
      <c r="C347" s="25" t="s">
        <v>135</v>
      </c>
      <c r="D347" s="25" t="s">
        <v>137</v>
      </c>
      <c r="E347" s="25"/>
      <c r="F347" s="22">
        <f>F348</f>
        <v>0</v>
      </c>
      <c r="G347" s="22">
        <f>G348</f>
        <v>0</v>
      </c>
      <c r="H347" s="22">
        <f>H348</f>
        <v>0</v>
      </c>
    </row>
    <row r="348" spans="1:8" ht="26.25" customHeight="1" hidden="1">
      <c r="A348" s="24" t="s">
        <v>278</v>
      </c>
      <c r="B348" s="25" t="s">
        <v>8</v>
      </c>
      <c r="C348" s="25" t="s">
        <v>135</v>
      </c>
      <c r="D348" s="25" t="s">
        <v>137</v>
      </c>
      <c r="E348" s="25" t="s">
        <v>133</v>
      </c>
      <c r="F348" s="22">
        <f>F349+F350</f>
        <v>0</v>
      </c>
      <c r="G348" s="22">
        <f>G349+G350</f>
        <v>0</v>
      </c>
      <c r="H348" s="22">
        <f>H349+H350</f>
        <v>0</v>
      </c>
    </row>
    <row r="349" spans="1:8" ht="25.5" hidden="1">
      <c r="A349" s="26" t="s">
        <v>279</v>
      </c>
      <c r="B349" s="27" t="s">
        <v>8</v>
      </c>
      <c r="C349" s="27" t="s">
        <v>135</v>
      </c>
      <c r="D349" s="27" t="s">
        <v>137</v>
      </c>
      <c r="E349" s="27" t="s">
        <v>134</v>
      </c>
      <c r="F349" s="18">
        <v>0</v>
      </c>
      <c r="G349" s="18"/>
      <c r="H349" s="18">
        <f>F349+G349</f>
        <v>0</v>
      </c>
    </row>
    <row r="350" spans="1:8" ht="12.75" hidden="1">
      <c r="A350" s="26" t="s">
        <v>283</v>
      </c>
      <c r="B350" s="27" t="s">
        <v>8</v>
      </c>
      <c r="C350" s="27" t="s">
        <v>135</v>
      </c>
      <c r="D350" s="27" t="s">
        <v>137</v>
      </c>
      <c r="E350" s="27" t="s">
        <v>138</v>
      </c>
      <c r="F350" s="18">
        <v>0</v>
      </c>
      <c r="G350" s="18"/>
      <c r="H350" s="18">
        <f>F350+G350</f>
        <v>0</v>
      </c>
    </row>
    <row r="351" spans="1:8" ht="25.5">
      <c r="A351" s="24" t="s">
        <v>284</v>
      </c>
      <c r="B351" s="25" t="s">
        <v>8</v>
      </c>
      <c r="C351" s="25" t="s">
        <v>135</v>
      </c>
      <c r="D351" s="25" t="s">
        <v>139</v>
      </c>
      <c r="E351" s="25"/>
      <c r="F351" s="22">
        <f aca="true" t="shared" si="59" ref="F351:H352">F352</f>
        <v>400000</v>
      </c>
      <c r="G351" s="22">
        <f t="shared" si="59"/>
        <v>0</v>
      </c>
      <c r="H351" s="22">
        <f t="shared" si="59"/>
        <v>400000</v>
      </c>
    </row>
    <row r="352" spans="1:8" ht="12.75">
      <c r="A352" s="24" t="s">
        <v>169</v>
      </c>
      <c r="B352" s="25" t="s">
        <v>8</v>
      </c>
      <c r="C352" s="25" t="s">
        <v>135</v>
      </c>
      <c r="D352" s="25" t="s">
        <v>139</v>
      </c>
      <c r="E352" s="25" t="s">
        <v>19</v>
      </c>
      <c r="F352" s="22">
        <f t="shared" si="59"/>
        <v>400000</v>
      </c>
      <c r="G352" s="22">
        <f t="shared" si="59"/>
        <v>0</v>
      </c>
      <c r="H352" s="22">
        <f t="shared" si="59"/>
        <v>400000</v>
      </c>
    </row>
    <row r="353" spans="1:8" ht="51">
      <c r="A353" s="26" t="s">
        <v>197</v>
      </c>
      <c r="B353" s="27" t="s">
        <v>8</v>
      </c>
      <c r="C353" s="27" t="s">
        <v>135</v>
      </c>
      <c r="D353" s="27" t="s">
        <v>139</v>
      </c>
      <c r="E353" s="27" t="s">
        <v>49</v>
      </c>
      <c r="F353" s="18">
        <v>400000</v>
      </c>
      <c r="G353" s="18"/>
      <c r="H353" s="18">
        <f>F353+G353</f>
        <v>400000</v>
      </c>
    </row>
    <row r="354" spans="1:8" ht="38.25">
      <c r="A354" s="24" t="s">
        <v>285</v>
      </c>
      <c r="B354" s="25" t="s">
        <v>8</v>
      </c>
      <c r="C354" s="25" t="s">
        <v>135</v>
      </c>
      <c r="D354" s="25" t="s">
        <v>140</v>
      </c>
      <c r="E354" s="25"/>
      <c r="F354" s="22">
        <f aca="true" t="shared" si="60" ref="F354:H355">F355</f>
        <v>1000000</v>
      </c>
      <c r="G354" s="22">
        <f t="shared" si="60"/>
        <v>0</v>
      </c>
      <c r="H354" s="22">
        <f t="shared" si="60"/>
        <v>1000000</v>
      </c>
    </row>
    <row r="355" spans="1:8" ht="12.75">
      <c r="A355" s="24" t="s">
        <v>222</v>
      </c>
      <c r="B355" s="25" t="s">
        <v>8</v>
      </c>
      <c r="C355" s="25" t="s">
        <v>135</v>
      </c>
      <c r="D355" s="25" t="s">
        <v>140</v>
      </c>
      <c r="E355" s="25" t="s">
        <v>74</v>
      </c>
      <c r="F355" s="22">
        <f t="shared" si="60"/>
        <v>1000000</v>
      </c>
      <c r="G355" s="22">
        <f t="shared" si="60"/>
        <v>0</v>
      </c>
      <c r="H355" s="22">
        <f t="shared" si="60"/>
        <v>1000000</v>
      </c>
    </row>
    <row r="356" spans="1:8" ht="12.75">
      <c r="A356" s="26" t="s">
        <v>223</v>
      </c>
      <c r="B356" s="27" t="s">
        <v>8</v>
      </c>
      <c r="C356" s="27" t="s">
        <v>135</v>
      </c>
      <c r="D356" s="27" t="s">
        <v>140</v>
      </c>
      <c r="E356" s="27" t="s">
        <v>75</v>
      </c>
      <c r="F356" s="18">
        <v>1000000</v>
      </c>
      <c r="G356" s="18"/>
      <c r="H356" s="18">
        <f>F356+G356</f>
        <v>1000000</v>
      </c>
    </row>
    <row r="357" spans="1:8" ht="12.75">
      <c r="A357" s="24" t="s">
        <v>286</v>
      </c>
      <c r="B357" s="25" t="s">
        <v>8</v>
      </c>
      <c r="C357" s="25" t="s">
        <v>141</v>
      </c>
      <c r="D357" s="25"/>
      <c r="E357" s="25"/>
      <c r="F357" s="22">
        <f>F358</f>
        <v>1330561</v>
      </c>
      <c r="G357" s="22">
        <f>G358</f>
        <v>0</v>
      </c>
      <c r="H357" s="22">
        <f>H358</f>
        <v>1330561</v>
      </c>
    </row>
    <row r="358" spans="1:8" ht="39.75" customHeight="1">
      <c r="A358" s="24" t="s">
        <v>275</v>
      </c>
      <c r="B358" s="25" t="s">
        <v>8</v>
      </c>
      <c r="C358" s="25" t="s">
        <v>141</v>
      </c>
      <c r="D358" s="25" t="s">
        <v>130</v>
      </c>
      <c r="E358" s="25"/>
      <c r="F358" s="22">
        <f>F359+F369</f>
        <v>1330561</v>
      </c>
      <c r="G358" s="22">
        <f>G359+G369</f>
        <v>0</v>
      </c>
      <c r="H358" s="22">
        <f>H359+H369</f>
        <v>1330561</v>
      </c>
    </row>
    <row r="359" spans="1:8" ht="38.25" customHeight="1">
      <c r="A359" s="24" t="s">
        <v>281</v>
      </c>
      <c r="B359" s="25" t="s">
        <v>8</v>
      </c>
      <c r="C359" s="25" t="s">
        <v>141</v>
      </c>
      <c r="D359" s="25" t="s">
        <v>136</v>
      </c>
      <c r="E359" s="25"/>
      <c r="F359" s="22">
        <f>F360+F365</f>
        <v>1006561</v>
      </c>
      <c r="G359" s="22">
        <f>G360+G365</f>
        <v>0</v>
      </c>
      <c r="H359" s="22">
        <f>H360+H365</f>
        <v>1006561</v>
      </c>
    </row>
    <row r="360" spans="1:8" ht="12.75">
      <c r="A360" s="24" t="s">
        <v>282</v>
      </c>
      <c r="B360" s="25" t="s">
        <v>8</v>
      </c>
      <c r="C360" s="25" t="s">
        <v>141</v>
      </c>
      <c r="D360" s="25" t="s">
        <v>137</v>
      </c>
      <c r="E360" s="25"/>
      <c r="F360" s="22">
        <f>F361+F363</f>
        <v>565000</v>
      </c>
      <c r="G360" s="22">
        <f>G361+G363</f>
        <v>0</v>
      </c>
      <c r="H360" s="22">
        <f>H361+H363</f>
        <v>565000</v>
      </c>
    </row>
    <row r="361" spans="1:8" ht="25.5">
      <c r="A361" s="35" t="s">
        <v>278</v>
      </c>
      <c r="B361" s="36" t="s">
        <v>8</v>
      </c>
      <c r="C361" s="36" t="s">
        <v>141</v>
      </c>
      <c r="D361" s="36" t="s">
        <v>137</v>
      </c>
      <c r="E361" s="36" t="s">
        <v>133</v>
      </c>
      <c r="F361" s="22">
        <f>F362</f>
        <v>100000</v>
      </c>
      <c r="G361" s="22">
        <f>G362</f>
        <v>0</v>
      </c>
      <c r="H361" s="22">
        <f>H362</f>
        <v>100000</v>
      </c>
    </row>
    <row r="362" spans="1:8" ht="28.5" customHeight="1">
      <c r="A362" s="33" t="s">
        <v>321</v>
      </c>
      <c r="B362" s="34" t="s">
        <v>8</v>
      </c>
      <c r="C362" s="34" t="s">
        <v>141</v>
      </c>
      <c r="D362" s="34" t="s">
        <v>137</v>
      </c>
      <c r="E362" s="34" t="s">
        <v>320</v>
      </c>
      <c r="F362" s="28">
        <v>100000</v>
      </c>
      <c r="G362" s="28"/>
      <c r="H362" s="18">
        <f>F362+G362</f>
        <v>100000</v>
      </c>
    </row>
    <row r="363" spans="1:8" ht="39.75" customHeight="1">
      <c r="A363" s="24" t="s">
        <v>184</v>
      </c>
      <c r="B363" s="25" t="s">
        <v>8</v>
      </c>
      <c r="C363" s="25" t="s">
        <v>141</v>
      </c>
      <c r="D363" s="25" t="s">
        <v>137</v>
      </c>
      <c r="E363" s="25" t="s">
        <v>36</v>
      </c>
      <c r="F363" s="22">
        <f>F364</f>
        <v>465000</v>
      </c>
      <c r="G363" s="22">
        <f>G364</f>
        <v>0</v>
      </c>
      <c r="H363" s="22">
        <f>H364</f>
        <v>465000</v>
      </c>
    </row>
    <row r="364" spans="1:8" ht="38.25">
      <c r="A364" s="26" t="s">
        <v>185</v>
      </c>
      <c r="B364" s="27" t="s">
        <v>8</v>
      </c>
      <c r="C364" s="27" t="s">
        <v>141</v>
      </c>
      <c r="D364" s="27" t="s">
        <v>137</v>
      </c>
      <c r="E364" s="27" t="s">
        <v>37</v>
      </c>
      <c r="F364" s="18">
        <v>465000</v>
      </c>
      <c r="G364" s="18"/>
      <c r="H364" s="18">
        <f>F364+G364</f>
        <v>465000</v>
      </c>
    </row>
    <row r="365" spans="1:8" ht="79.5" customHeight="1">
      <c r="A365" s="24" t="s">
        <v>287</v>
      </c>
      <c r="B365" s="25" t="s">
        <v>8</v>
      </c>
      <c r="C365" s="25" t="s">
        <v>141</v>
      </c>
      <c r="D365" s="25" t="s">
        <v>142</v>
      </c>
      <c r="E365" s="25"/>
      <c r="F365" s="22">
        <f>F366</f>
        <v>441561</v>
      </c>
      <c r="G365" s="22">
        <f>G366</f>
        <v>0</v>
      </c>
      <c r="H365" s="22">
        <f>H366</f>
        <v>441561</v>
      </c>
    </row>
    <row r="366" spans="1:8" ht="29.25" customHeight="1">
      <c r="A366" s="24" t="s">
        <v>278</v>
      </c>
      <c r="B366" s="25" t="s">
        <v>8</v>
      </c>
      <c r="C366" s="25" t="s">
        <v>141</v>
      </c>
      <c r="D366" s="25" t="s">
        <v>142</v>
      </c>
      <c r="E366" s="25" t="s">
        <v>133</v>
      </c>
      <c r="F366" s="22">
        <f>F367+F368</f>
        <v>441561</v>
      </c>
      <c r="G366" s="22">
        <f>G367+G368</f>
        <v>0</v>
      </c>
      <c r="H366" s="22">
        <f>H367+H368</f>
        <v>441561</v>
      </c>
    </row>
    <row r="367" spans="1:8" ht="27" customHeight="1">
      <c r="A367" s="26" t="s">
        <v>321</v>
      </c>
      <c r="B367" s="27" t="s">
        <v>8</v>
      </c>
      <c r="C367" s="27" t="s">
        <v>141</v>
      </c>
      <c r="D367" s="27" t="s">
        <v>142</v>
      </c>
      <c r="E367" s="30" t="s">
        <v>320</v>
      </c>
      <c r="F367" s="28">
        <v>441561</v>
      </c>
      <c r="G367" s="28"/>
      <c r="H367" s="18">
        <f>F367+G367</f>
        <v>441561</v>
      </c>
    </row>
    <row r="368" spans="1:8" ht="12.75" hidden="1">
      <c r="A368" s="26" t="s">
        <v>283</v>
      </c>
      <c r="B368" s="27" t="s">
        <v>8</v>
      </c>
      <c r="C368" s="27" t="s">
        <v>141</v>
      </c>
      <c r="D368" s="27" t="s">
        <v>142</v>
      </c>
      <c r="E368" s="27" t="s">
        <v>138</v>
      </c>
      <c r="F368" s="18">
        <v>0</v>
      </c>
      <c r="G368" s="18"/>
      <c r="H368" s="18">
        <f>F368+G368</f>
        <v>0</v>
      </c>
    </row>
    <row r="369" spans="1:8" ht="25.5">
      <c r="A369" s="35" t="s">
        <v>276</v>
      </c>
      <c r="B369" s="36" t="s">
        <v>8</v>
      </c>
      <c r="C369" s="36" t="s">
        <v>141</v>
      </c>
      <c r="D369" s="36" t="s">
        <v>131</v>
      </c>
      <c r="E369" s="36"/>
      <c r="F369" s="22">
        <f>F370</f>
        <v>324000</v>
      </c>
      <c r="G369" s="22">
        <f aca="true" t="shared" si="61" ref="G369:H371">G370</f>
        <v>0</v>
      </c>
      <c r="H369" s="22">
        <f t="shared" si="61"/>
        <v>324000</v>
      </c>
    </row>
    <row r="370" spans="1:8" ht="39.75" customHeight="1">
      <c r="A370" s="35" t="s">
        <v>318</v>
      </c>
      <c r="B370" s="36" t="s">
        <v>8</v>
      </c>
      <c r="C370" s="36" t="s">
        <v>141</v>
      </c>
      <c r="D370" s="36" t="s">
        <v>316</v>
      </c>
      <c r="E370" s="36"/>
      <c r="F370" s="22">
        <f>F371</f>
        <v>324000</v>
      </c>
      <c r="G370" s="22">
        <f t="shared" si="61"/>
        <v>0</v>
      </c>
      <c r="H370" s="22">
        <f t="shared" si="61"/>
        <v>324000</v>
      </c>
    </row>
    <row r="371" spans="1:8" ht="25.5">
      <c r="A371" s="35" t="s">
        <v>278</v>
      </c>
      <c r="B371" s="36" t="s">
        <v>8</v>
      </c>
      <c r="C371" s="36" t="s">
        <v>141</v>
      </c>
      <c r="D371" s="36" t="s">
        <v>316</v>
      </c>
      <c r="E371" s="36" t="s">
        <v>133</v>
      </c>
      <c r="F371" s="22">
        <f>F372</f>
        <v>324000</v>
      </c>
      <c r="G371" s="22">
        <f t="shared" si="61"/>
        <v>0</v>
      </c>
      <c r="H371" s="22">
        <f t="shared" si="61"/>
        <v>324000</v>
      </c>
    </row>
    <row r="372" spans="1:8" ht="25.5">
      <c r="A372" s="33" t="s">
        <v>319</v>
      </c>
      <c r="B372" s="34" t="s">
        <v>8</v>
      </c>
      <c r="C372" s="34" t="s">
        <v>141</v>
      </c>
      <c r="D372" s="34" t="s">
        <v>316</v>
      </c>
      <c r="E372" s="34" t="s">
        <v>317</v>
      </c>
      <c r="F372" s="18">
        <v>324000</v>
      </c>
      <c r="G372" s="18"/>
      <c r="H372" s="18">
        <f>F372+G372</f>
        <v>324000</v>
      </c>
    </row>
    <row r="373" spans="1:8" ht="12.75">
      <c r="A373" s="24" t="s">
        <v>288</v>
      </c>
      <c r="B373" s="25" t="s">
        <v>8</v>
      </c>
      <c r="C373" s="25" t="s">
        <v>143</v>
      </c>
      <c r="D373" s="25"/>
      <c r="E373" s="25"/>
      <c r="F373" s="22">
        <f>F374</f>
        <v>20126000</v>
      </c>
      <c r="G373" s="22">
        <f aca="true" t="shared" si="62" ref="G373:H375">G374</f>
        <v>0</v>
      </c>
      <c r="H373" s="22">
        <f t="shared" si="62"/>
        <v>20126000</v>
      </c>
    </row>
    <row r="374" spans="1:8" ht="12.75">
      <c r="A374" s="24" t="s">
        <v>289</v>
      </c>
      <c r="B374" s="25" t="s">
        <v>8</v>
      </c>
      <c r="C374" s="25" t="s">
        <v>144</v>
      </c>
      <c r="D374" s="25"/>
      <c r="E374" s="25"/>
      <c r="F374" s="22">
        <f>F375</f>
        <v>20126000</v>
      </c>
      <c r="G374" s="22">
        <f t="shared" si="62"/>
        <v>0</v>
      </c>
      <c r="H374" s="22">
        <f t="shared" si="62"/>
        <v>20126000</v>
      </c>
    </row>
    <row r="375" spans="1:8" ht="38.25">
      <c r="A375" s="24" t="s">
        <v>290</v>
      </c>
      <c r="B375" s="25" t="s">
        <v>8</v>
      </c>
      <c r="C375" s="25" t="s">
        <v>144</v>
      </c>
      <c r="D375" s="25" t="s">
        <v>145</v>
      </c>
      <c r="E375" s="25"/>
      <c r="F375" s="22">
        <f>F376</f>
        <v>20126000</v>
      </c>
      <c r="G375" s="22">
        <f t="shared" si="62"/>
        <v>0</v>
      </c>
      <c r="H375" s="22">
        <f t="shared" si="62"/>
        <v>20126000</v>
      </c>
    </row>
    <row r="376" spans="1:8" ht="25.5">
      <c r="A376" s="24" t="s">
        <v>291</v>
      </c>
      <c r="B376" s="25" t="s">
        <v>8</v>
      </c>
      <c r="C376" s="25" t="s">
        <v>144</v>
      </c>
      <c r="D376" s="25" t="s">
        <v>146</v>
      </c>
      <c r="E376" s="25"/>
      <c r="F376" s="22">
        <f>F377+F380</f>
        <v>20126000</v>
      </c>
      <c r="G376" s="22">
        <f>G377+G380</f>
        <v>0</v>
      </c>
      <c r="H376" s="22">
        <f>H377+H380</f>
        <v>20126000</v>
      </c>
    </row>
    <row r="377" spans="1:8" ht="25.5">
      <c r="A377" s="24" t="s">
        <v>260</v>
      </c>
      <c r="B377" s="25" t="s">
        <v>8</v>
      </c>
      <c r="C377" s="25" t="s">
        <v>144</v>
      </c>
      <c r="D377" s="25" t="s">
        <v>147</v>
      </c>
      <c r="E377" s="25"/>
      <c r="F377" s="22">
        <f aca="true" t="shared" si="63" ref="F377:H378">F378</f>
        <v>4526000</v>
      </c>
      <c r="G377" s="22">
        <f t="shared" si="63"/>
        <v>0</v>
      </c>
      <c r="H377" s="22">
        <f t="shared" si="63"/>
        <v>4526000</v>
      </c>
    </row>
    <row r="378" spans="1:8" ht="39" customHeight="1">
      <c r="A378" s="24" t="s">
        <v>184</v>
      </c>
      <c r="B378" s="25" t="s">
        <v>8</v>
      </c>
      <c r="C378" s="25" t="s">
        <v>144</v>
      </c>
      <c r="D378" s="25" t="s">
        <v>147</v>
      </c>
      <c r="E378" s="25" t="s">
        <v>36</v>
      </c>
      <c r="F378" s="22">
        <f t="shared" si="63"/>
        <v>4526000</v>
      </c>
      <c r="G378" s="22">
        <f t="shared" si="63"/>
        <v>0</v>
      </c>
      <c r="H378" s="22">
        <f t="shared" si="63"/>
        <v>4526000</v>
      </c>
    </row>
    <row r="379" spans="1:8" ht="12.75">
      <c r="A379" s="26" t="s">
        <v>261</v>
      </c>
      <c r="B379" s="27" t="s">
        <v>8</v>
      </c>
      <c r="C379" s="27" t="s">
        <v>144</v>
      </c>
      <c r="D379" s="27" t="s">
        <v>147</v>
      </c>
      <c r="E379" s="27" t="s">
        <v>114</v>
      </c>
      <c r="F379" s="18">
        <v>4526000</v>
      </c>
      <c r="G379" s="18"/>
      <c r="H379" s="18">
        <f>F379+G379</f>
        <v>4526000</v>
      </c>
    </row>
    <row r="380" spans="1:8" ht="25.5">
      <c r="A380" s="24" t="s">
        <v>292</v>
      </c>
      <c r="B380" s="25" t="s">
        <v>8</v>
      </c>
      <c r="C380" s="25" t="s">
        <v>144</v>
      </c>
      <c r="D380" s="25" t="s">
        <v>148</v>
      </c>
      <c r="E380" s="25"/>
      <c r="F380" s="22">
        <f aca="true" t="shared" si="64" ref="F380:H381">F381</f>
        <v>15600000</v>
      </c>
      <c r="G380" s="22">
        <f t="shared" si="64"/>
        <v>0</v>
      </c>
      <c r="H380" s="22">
        <f t="shared" si="64"/>
        <v>15600000</v>
      </c>
    </row>
    <row r="381" spans="1:8" ht="12.75">
      <c r="A381" s="24" t="s">
        <v>169</v>
      </c>
      <c r="B381" s="25" t="s">
        <v>8</v>
      </c>
      <c r="C381" s="25" t="s">
        <v>144</v>
      </c>
      <c r="D381" s="25" t="s">
        <v>148</v>
      </c>
      <c r="E381" s="25" t="s">
        <v>19</v>
      </c>
      <c r="F381" s="22">
        <f t="shared" si="64"/>
        <v>15600000</v>
      </c>
      <c r="G381" s="22">
        <f t="shared" si="64"/>
        <v>0</v>
      </c>
      <c r="H381" s="22">
        <f t="shared" si="64"/>
        <v>15600000</v>
      </c>
    </row>
    <row r="382" spans="1:8" ht="51">
      <c r="A382" s="26" t="s">
        <v>197</v>
      </c>
      <c r="B382" s="27" t="s">
        <v>8</v>
      </c>
      <c r="C382" s="27" t="s">
        <v>144</v>
      </c>
      <c r="D382" s="27" t="s">
        <v>148</v>
      </c>
      <c r="E382" s="27" t="s">
        <v>49</v>
      </c>
      <c r="F382" s="18">
        <v>15600000</v>
      </c>
      <c r="G382" s="18"/>
      <c r="H382" s="18">
        <f>F382+G382</f>
        <v>15600000</v>
      </c>
    </row>
    <row r="383" spans="1:8" ht="12.75">
      <c r="A383" s="24" t="s">
        <v>293</v>
      </c>
      <c r="B383" s="25" t="s">
        <v>8</v>
      </c>
      <c r="C383" s="25" t="s">
        <v>149</v>
      </c>
      <c r="D383" s="25"/>
      <c r="E383" s="25"/>
      <c r="F383" s="22">
        <f aca="true" t="shared" si="65" ref="F383:H388">F384</f>
        <v>4120000</v>
      </c>
      <c r="G383" s="22">
        <f t="shared" si="65"/>
        <v>553000</v>
      </c>
      <c r="H383" s="22">
        <f t="shared" si="65"/>
        <v>4673000</v>
      </c>
    </row>
    <row r="384" spans="1:8" ht="12.75">
      <c r="A384" s="24" t="s">
        <v>294</v>
      </c>
      <c r="B384" s="25" t="s">
        <v>8</v>
      </c>
      <c r="C384" s="25" t="s">
        <v>150</v>
      </c>
      <c r="D384" s="25"/>
      <c r="E384" s="25"/>
      <c r="F384" s="22">
        <f t="shared" si="65"/>
        <v>4120000</v>
      </c>
      <c r="G384" s="22">
        <f t="shared" si="65"/>
        <v>553000</v>
      </c>
      <c r="H384" s="22">
        <f t="shared" si="65"/>
        <v>4673000</v>
      </c>
    </row>
    <row r="385" spans="1:8" ht="63.75">
      <c r="A385" s="24" t="s">
        <v>161</v>
      </c>
      <c r="B385" s="25" t="s">
        <v>8</v>
      </c>
      <c r="C385" s="25" t="s">
        <v>150</v>
      </c>
      <c r="D385" s="25" t="s">
        <v>11</v>
      </c>
      <c r="E385" s="25"/>
      <c r="F385" s="22">
        <f t="shared" si="65"/>
        <v>4120000</v>
      </c>
      <c r="G385" s="22">
        <f t="shared" si="65"/>
        <v>553000</v>
      </c>
      <c r="H385" s="22">
        <f t="shared" si="65"/>
        <v>4673000</v>
      </c>
    </row>
    <row r="386" spans="1:8" ht="25.5">
      <c r="A386" s="24" t="s">
        <v>295</v>
      </c>
      <c r="B386" s="25" t="s">
        <v>8</v>
      </c>
      <c r="C386" s="25" t="s">
        <v>150</v>
      </c>
      <c r="D386" s="25" t="s">
        <v>151</v>
      </c>
      <c r="E386" s="25"/>
      <c r="F386" s="22">
        <f t="shared" si="65"/>
        <v>4120000</v>
      </c>
      <c r="G386" s="22">
        <f t="shared" si="65"/>
        <v>553000</v>
      </c>
      <c r="H386" s="22">
        <f t="shared" si="65"/>
        <v>4673000</v>
      </c>
    </row>
    <row r="387" spans="1:8" ht="25.5">
      <c r="A387" s="24" t="s">
        <v>296</v>
      </c>
      <c r="B387" s="25" t="s">
        <v>8</v>
      </c>
      <c r="C387" s="25" t="s">
        <v>150</v>
      </c>
      <c r="D387" s="25" t="s">
        <v>152</v>
      </c>
      <c r="E387" s="25"/>
      <c r="F387" s="22">
        <f t="shared" si="65"/>
        <v>4120000</v>
      </c>
      <c r="G387" s="22">
        <f t="shared" si="65"/>
        <v>553000</v>
      </c>
      <c r="H387" s="22">
        <f t="shared" si="65"/>
        <v>4673000</v>
      </c>
    </row>
    <row r="388" spans="1:8" ht="12.75">
      <c r="A388" s="24" t="s">
        <v>169</v>
      </c>
      <c r="B388" s="25" t="s">
        <v>8</v>
      </c>
      <c r="C388" s="25" t="s">
        <v>150</v>
      </c>
      <c r="D388" s="25" t="s">
        <v>152</v>
      </c>
      <c r="E388" s="25" t="s">
        <v>19</v>
      </c>
      <c r="F388" s="22">
        <f t="shared" si="65"/>
        <v>4120000</v>
      </c>
      <c r="G388" s="22">
        <f t="shared" si="65"/>
        <v>553000</v>
      </c>
      <c r="H388" s="22">
        <f t="shared" si="65"/>
        <v>4673000</v>
      </c>
    </row>
    <row r="389" spans="1:8" ht="51">
      <c r="A389" s="26" t="s">
        <v>197</v>
      </c>
      <c r="B389" s="27" t="s">
        <v>8</v>
      </c>
      <c r="C389" s="27" t="s">
        <v>150</v>
      </c>
      <c r="D389" s="27" t="s">
        <v>152</v>
      </c>
      <c r="E389" s="27" t="s">
        <v>49</v>
      </c>
      <c r="F389" s="18">
        <v>4120000</v>
      </c>
      <c r="G389" s="18">
        <v>553000</v>
      </c>
      <c r="H389" s="18">
        <f>F389+G389</f>
        <v>4673000</v>
      </c>
    </row>
    <row r="390" spans="1:8" ht="25.5">
      <c r="A390" s="24" t="s">
        <v>297</v>
      </c>
      <c r="B390" s="25" t="s">
        <v>8</v>
      </c>
      <c r="C390" s="25" t="s">
        <v>153</v>
      </c>
      <c r="D390" s="25"/>
      <c r="E390" s="25"/>
      <c r="F390" s="22">
        <f aca="true" t="shared" si="66" ref="F390:H395">F391</f>
        <v>100000</v>
      </c>
      <c r="G390" s="22">
        <f t="shared" si="66"/>
        <v>0</v>
      </c>
      <c r="H390" s="22">
        <f t="shared" si="66"/>
        <v>100000</v>
      </c>
    </row>
    <row r="391" spans="1:8" ht="25.5">
      <c r="A391" s="24" t="s">
        <v>298</v>
      </c>
      <c r="B391" s="25" t="s">
        <v>8</v>
      </c>
      <c r="C391" s="25" t="s">
        <v>154</v>
      </c>
      <c r="D391" s="25"/>
      <c r="E391" s="25"/>
      <c r="F391" s="22">
        <f t="shared" si="66"/>
        <v>100000</v>
      </c>
      <c r="G391" s="22">
        <f t="shared" si="66"/>
        <v>0</v>
      </c>
      <c r="H391" s="22">
        <f t="shared" si="66"/>
        <v>100000</v>
      </c>
    </row>
    <row r="392" spans="1:8" ht="51">
      <c r="A392" s="24" t="s">
        <v>299</v>
      </c>
      <c r="B392" s="25" t="s">
        <v>8</v>
      </c>
      <c r="C392" s="25" t="s">
        <v>154</v>
      </c>
      <c r="D392" s="25" t="s">
        <v>155</v>
      </c>
      <c r="E392" s="25"/>
      <c r="F392" s="22">
        <f t="shared" si="66"/>
        <v>100000</v>
      </c>
      <c r="G392" s="22">
        <f t="shared" si="66"/>
        <v>0</v>
      </c>
      <c r="H392" s="22">
        <f t="shared" si="66"/>
        <v>100000</v>
      </c>
    </row>
    <row r="393" spans="1:8" ht="38.25">
      <c r="A393" s="24" t="s">
        <v>300</v>
      </c>
      <c r="B393" s="25" t="s">
        <v>8</v>
      </c>
      <c r="C393" s="25" t="s">
        <v>154</v>
      </c>
      <c r="D393" s="25" t="s">
        <v>156</v>
      </c>
      <c r="E393" s="25"/>
      <c r="F393" s="22">
        <f t="shared" si="66"/>
        <v>100000</v>
      </c>
      <c r="G393" s="22">
        <f t="shared" si="66"/>
        <v>0</v>
      </c>
      <c r="H393" s="22">
        <f t="shared" si="66"/>
        <v>100000</v>
      </c>
    </row>
    <row r="394" spans="1:8" ht="38.25">
      <c r="A394" s="24" t="s">
        <v>301</v>
      </c>
      <c r="B394" s="25" t="s">
        <v>8</v>
      </c>
      <c r="C394" s="25" t="s">
        <v>154</v>
      </c>
      <c r="D394" s="25" t="s">
        <v>157</v>
      </c>
      <c r="E394" s="25"/>
      <c r="F394" s="22">
        <f t="shared" si="66"/>
        <v>100000</v>
      </c>
      <c r="G394" s="22">
        <f t="shared" si="66"/>
        <v>0</v>
      </c>
      <c r="H394" s="22">
        <f t="shared" si="66"/>
        <v>100000</v>
      </c>
    </row>
    <row r="395" spans="1:8" ht="25.5">
      <c r="A395" s="24" t="s">
        <v>302</v>
      </c>
      <c r="B395" s="25" t="s">
        <v>8</v>
      </c>
      <c r="C395" s="25" t="s">
        <v>154</v>
      </c>
      <c r="D395" s="25" t="s">
        <v>157</v>
      </c>
      <c r="E395" s="25" t="s">
        <v>158</v>
      </c>
      <c r="F395" s="22">
        <f t="shared" si="66"/>
        <v>100000</v>
      </c>
      <c r="G395" s="22">
        <f t="shared" si="66"/>
        <v>0</v>
      </c>
      <c r="H395" s="22">
        <f t="shared" si="66"/>
        <v>100000</v>
      </c>
    </row>
    <row r="396" spans="1:8" ht="12.75">
      <c r="A396" s="26" t="s">
        <v>303</v>
      </c>
      <c r="B396" s="27" t="s">
        <v>8</v>
      </c>
      <c r="C396" s="27" t="s">
        <v>154</v>
      </c>
      <c r="D396" s="27" t="s">
        <v>157</v>
      </c>
      <c r="E396" s="27" t="s">
        <v>159</v>
      </c>
      <c r="F396" s="18">
        <v>100000</v>
      </c>
      <c r="G396" s="18"/>
      <c r="H396" s="18">
        <f>F396+G396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6 E98 E367:E368 C357 C12 B13:B14 C32 B29:C29 B28 B31 B33 C16:C17 C20 B153 B322:C322 E301 E381:E382 C215 E216 E143 C195 E40 E173:E175 B112:C112" numberStoredAsText="1"/>
    <ignoredError sqref="H106 H28 H26 H24 H262 H272 H300 H306 H311 H197 H15 H221 H362 H364 H114 G228:H228 H92 H95 H249 H304 H321 H330 H346 H353 H356 H251 H265 H382 H379 H376 H143 H234 H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2019-11-25T18:27:00Z</cp:lastPrinted>
  <dcterms:created xsi:type="dcterms:W3CDTF">2014-12-18T05:56:01Z</dcterms:created>
  <dcterms:modified xsi:type="dcterms:W3CDTF">2019-11-29T06:40:06Z</dcterms:modified>
  <cp:category/>
  <cp:version/>
  <cp:contentType/>
  <cp:contentStatus/>
</cp:coreProperties>
</file>