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<sst xmlns="http://schemas.openxmlformats.org/spreadsheetml/2006/main" count="1806" uniqueCount="378">
  <si>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</si>
  <si>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</si>
  <si>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</si>
  <si>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</si>
  <si>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</si>
  <si>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</si>
  <si>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2019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</si>
  <si>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</si>
  <si>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</si>
  <si>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</si>
  <si>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</si>
  <si>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</si>
  <si>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</si>
  <si>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</si>
  <si>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</si>
  <si>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</si>
  <si>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</si>
  <si>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</si>
  <si>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</si>
  <si>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</si>
  <si>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</si>
  <si>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</si>
  <si>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20 0 03 00040</t>
  </si>
  <si>
    <t>0104</t>
  </si>
  <si>
    <t>20 0 01 00000</t>
  </si>
  <si>
    <t>20 0 01 00400</t>
  </si>
  <si>
    <t>20 0 01 00430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</si>
  <si>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</si>
  <si>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</si>
  <si>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</si>
  <si>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</si>
  <si>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</si>
  <si>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</si>
  <si>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</si>
  <si>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02 0 02 00000</t>
  </si>
  <si>
    <t>02 0 02 00790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</si>
  <si>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</si>
  <si>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</si>
  <si>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</si>
  <si>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</si>
  <si>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</si>
  <si>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</si>
  <si>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</si>
  <si>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</si>
  <si>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</si>
  <si>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</si>
  <si>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</si>
  <si>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</si>
  <si>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</si>
  <si>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</si>
  <si>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</si>
  <si>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20 0 08 00840</t>
  </si>
  <si>
    <t>20 0 10 00000</t>
  </si>
  <si>
    <t>20 0 10 00890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</si>
  <si>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</si>
  <si>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</si>
  <si>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</si>
  <si>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</si>
  <si>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</si>
  <si>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</si>
  <si>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</si>
  <si>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</si>
  <si>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</si>
  <si>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</si>
  <si>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</si>
  <si>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</si>
  <si>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</si>
  <si>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14 0 01 S6232</t>
  </si>
  <si>
    <t>15 0 00 00000</t>
  </si>
  <si>
    <t>15 0 01 00000</t>
  </si>
  <si>
    <t>15 0 01 00630</t>
  </si>
  <si>
    <t>15 0 01 04410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</si>
  <si>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</si>
  <si>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</si>
  <si>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</si>
  <si>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</si>
  <si>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</si>
  <si>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</si>
  <si>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</si>
  <si>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</si>
  <si>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</si>
  <si>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22 0 00 00000</t>
  </si>
  <si>
    <t>22 0 01 00000</t>
  </si>
  <si>
    <t>22 0 01 00900</t>
  </si>
  <si>
    <t>0502</t>
  </si>
  <si>
    <t>09 0 00 00000</t>
  </si>
  <si>
    <t>09 0 01 00000</t>
  </si>
  <si>
    <t>09 0 01 S9110</t>
  </si>
  <si>
    <t>12 0 00 00000</t>
  </si>
  <si>
    <t>12 0 01 00000</t>
  </si>
  <si>
    <t>12 0 01 00580</t>
  </si>
  <si>
    <t>18 0 00 00000</t>
  </si>
  <si>
    <t>18 0 01 00000</t>
  </si>
  <si>
    <t>18 0 01 00770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</si>
  <si>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</si>
  <si>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</si>
  <si>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</si>
  <si>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</si>
  <si>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</si>
  <si>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</si>
  <si>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</si>
  <si>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</si>
  <si>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</si>
  <si>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</si>
  <si>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</si>
  <si>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</si>
  <si>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21 0 F2 00000</t>
  </si>
  <si>
    <t>21 0 F2 55550</t>
  </si>
  <si>
    <t>0800</t>
  </si>
  <si>
    <t>0801</t>
  </si>
  <si>
    <t>11 0 00 00000</t>
  </si>
  <si>
    <t>11 1 00 00000</t>
  </si>
  <si>
    <t>11 1 01 00000</t>
  </si>
  <si>
    <t>11 1 01 00600</t>
  </si>
  <si>
    <t>610</t>
  </si>
  <si>
    <t>11 2 00 00000</t>
  </si>
  <si>
    <t>11 2 01 00000</t>
  </si>
  <si>
    <t>11 2 01 00590</t>
  </si>
  <si>
    <t>110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</si>
  <si>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</si>
  <si>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</si>
  <si>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</si>
  <si>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</si>
  <si>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</si>
  <si>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</si>
  <si>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</si>
  <si>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</si>
  <si>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</si>
  <si>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</si>
  <si>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</si>
  <si>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</si>
  <si>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</si>
  <si>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</si>
  <si>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</si>
  <si>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</si>
  <si>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</si>
  <si>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</si>
  <si>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</si>
  <si>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360</t>
  </si>
  <si>
    <t>03 0 01 00480</t>
  </si>
  <si>
    <t>03 0 01 00800</t>
  </si>
  <si>
    <t>1006</t>
  </si>
  <si>
    <t>03 0 01 S3190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</si>
  <si>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</si>
  <si>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</si>
  <si>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</si>
  <si>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</si>
  <si>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</si>
  <si>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</si>
  <si>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</si>
  <si>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</si>
  <si>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</si>
  <si>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</si>
  <si>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</si>
  <si>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</si>
  <si>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10 0 00 00000</t>
  </si>
  <si>
    <t>10 0 01 00000</t>
  </si>
  <si>
    <t>10 0 01 00650</t>
  </si>
  <si>
    <t>700</t>
  </si>
  <si>
    <t>730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</si>
  <si>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</si>
  <si>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</si>
  <si>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</si>
  <si>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</si>
  <si>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</si>
  <si>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</si>
  <si>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</si>
  <si>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</si>
  <si>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</si>
  <si>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</si>
  <si>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</si>
  <si>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</si>
  <si>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</si>
  <si>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</si>
  <si>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</si>
  <si>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</si>
  <si>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</si>
  <si>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</si>
  <si>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</si>
  <si>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</si>
  <si>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</si>
  <si>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город" муниципального образования городское поселение "Город Малоярославец"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</si>
  <si>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</si>
  <si>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</si>
  <si>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</si>
  <si>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</si>
  <si>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</si>
  <si>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</si>
  <si>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</si>
  <si>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"Управление муниципальным имуществом муниципального образования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</si>
  <si>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</si>
  <si>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</si>
  <si>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</si>
  <si>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</si>
  <si>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</si>
  <si>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</si>
  <si>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</si>
  <si>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</si>
  <si>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</si>
  <si>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</si>
  <si>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</si>
  <si>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</si>
  <si>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</si>
  <si>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</si>
  <si>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</si>
  <si>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</si>
  <si>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</si>
  <si>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</si>
  <si>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</si>
  <si>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</si>
  <si>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</si>
  <si>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</si>
  <si>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</si>
  <si>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</si>
  <si>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</si>
  <si>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</si>
  <si>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Муниципальная программа "Развитие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</si>
  <si>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</si>
  <si>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</si>
  <si>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</si>
  <si>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</si>
  <si>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</si>
  <si>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</si>
  <si>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</si>
  <si>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</si>
  <si>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</si>
  <si>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</si>
  <si>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</si>
  <si>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</si>
  <si>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</si>
  <si>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</si>
  <si>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</si>
  <si>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</si>
  <si>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</si>
  <si>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</si>
  <si>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Мероприятия, направленные на энергосбережение и повышение энергоэффективности в Калужской области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</si>
  <si>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</si>
  <si>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</si>
  <si>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</si>
  <si>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</si>
  <si>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Основное мероприятие "Повышение качества и надежности обеспечения населения муниципального образования городское поселение "Город Малоярославец" коммунальными услугами"</t>
  </si>
  <si>
    <t>Возмещение обоснованных убытков муниципальных унитарных предприятий</t>
  </si>
  <si>
    <t>Благоустройство</t>
  </si>
  <si>
    <t>Основное мероприятие "Проведение мероприятий по электроснабжению"</t>
  </si>
  <si>
    <t>Мероприятия по энергосбережению и повышению энергетической эффективности системы электроснабжения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</si>
  <si>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</si>
  <si>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</si>
  <si>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</si>
  <si>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</si>
  <si>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</si>
  <si>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</si>
  <si>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"Благоустройство территорий муниципального образования МО ГП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</si>
  <si>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</si>
  <si>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</si>
  <si>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</si>
  <si>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КУЛЬТУРА, КИНЕМАТОГРАФИЯ</t>
  </si>
  <si>
    <t>Культура</t>
  </si>
  <si>
    <t>Муниципальная программа "Развитие культуры в муниципальном образовании городское поселение "Город Малоярославец"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</si>
  <si>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</si>
  <si>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</si>
  <si>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</si>
  <si>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</si>
  <si>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</si>
  <si>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</si>
  <si>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</si>
  <si>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</si>
  <si>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</si>
  <si>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</si>
  <si>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</si>
  <si>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</si>
  <si>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</si>
  <si>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</si>
  <si>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</si>
  <si>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</si>
  <si>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Пенсионное обеспечение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</si>
  <si>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</si>
  <si>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</si>
  <si>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</si>
  <si>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</si>
  <si>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</si>
  <si>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</si>
  <si>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</si>
  <si>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</si>
  <si>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Иные выплаты населению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</si>
  <si>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</si>
  <si>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</si>
  <si>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</si>
  <si>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</si>
  <si>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</si>
  <si>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</si>
  <si>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</si>
  <si>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</si>
  <si>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</si>
  <si>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СРЕДСТВА МАССОВОЙ ИНФОРМАЦИИ</t>
  </si>
  <si>
    <t>Периодическая печать и издательства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</si>
  <si>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</si>
  <si>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</si>
  <si>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</si>
  <si>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</si>
  <si>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</si>
  <si>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</si>
  <si>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</si>
  <si>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</si>
  <si>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</si>
  <si>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ОБЩЕГОСУДАРСТВЕННЫЕ ВОПРОСЫ</t>
  </si>
  <si>
    <t>Бюджетные ассигнования с учетом поправок
 на 2019 год</t>
  </si>
  <si>
    <t>830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</si>
  <si>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</si>
  <si>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</si>
  <si>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</si>
  <si>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</si>
  <si>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09 0 01 00100</t>
  </si>
  <si>
    <t>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</si>
  <si>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18 0 01 00910</t>
  </si>
  <si>
    <t>Субсидия на формирование уставного фонда муниципального унитарного предприятия</t>
  </si>
  <si>
    <t>20 0 08 01500</t>
  </si>
  <si>
    <t>03 0 02 00920</t>
  </si>
  <si>
    <t>330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</si>
  <si>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</si>
  <si>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</si>
  <si>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320</t>
  </si>
  <si>
    <t>Социальные выплаты гражданам, кроме публичных нормативных социальных выплат</t>
  </si>
  <si>
    <t>Глава муниципального образования                                                       О.А.Жукова</t>
  </si>
  <si>
    <t xml:space="preserve"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
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</si>
  <si>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</si>
  <si>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</si>
  <si>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>Исполнение судебных актов</t>
  </si>
  <si>
    <t>09 0 01 00580</t>
  </si>
  <si>
    <t>0102</t>
  </si>
  <si>
    <t>20 0 02 00410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</si>
  <si>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</si>
  <si>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</si>
  <si>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0106</t>
  </si>
  <si>
    <t>20 0 03 00400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</si>
  <si>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</si>
  <si>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18 0 01 S0250</t>
  </si>
  <si>
    <t>Обеспечение финансовой устойчивости муниципальных образований Калужской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</si>
  <si>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</si>
  <si>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</si>
  <si>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20 0 08 S0240</t>
  </si>
  <si>
    <t>02 0 03 00930</t>
  </si>
  <si>
    <t>Основное мероприятие "Мероприятия в области жилищного хозяйства"</t>
  </si>
  <si>
    <t>20 0 11 00000</t>
  </si>
  <si>
    <t>20 0 11 00910</t>
  </si>
  <si>
    <t>21 0 01 S5550</t>
  </si>
  <si>
    <t>Благоустройство дворовых территорий и территорий соответствующего функционального назначения</t>
  </si>
  <si>
    <t>Муниципальная программа "Формирование современной городской среды на территории МО ГП "Город Малоярославец" на 2018-2024 годы</t>
  </si>
  <si>
    <t>20 0 12 00000</t>
  </si>
  <si>
    <t>20 0 12 00560</t>
  </si>
  <si>
    <t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</si>
  <si>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</si>
  <si>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 xml:space="preserve">Приложение № 5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2019 год и на плановый                                 период 2020 и 2021 годов»                                                                   от 20 декабря 2018 года № 370 
</t>
  </si>
  <si>
    <t>Поправки                          (+ -)</t>
  </si>
  <si>
    <t>10 0 02 00000</t>
  </si>
  <si>
    <t>10 0 02 00940</t>
  </si>
  <si>
    <t>Основное мероприятие "Обеспечение долгосрочной сбалансированности и устойчивости бюджета муниципального образования"</t>
  </si>
  <si>
    <t>Погашение кредиторской задолженности</t>
  </si>
  <si>
    <t>14 0 01 S7010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</si>
  <si>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</si>
  <si>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19 0 01 S5000</t>
  </si>
  <si>
    <t>Реализация мероприятий "Совершенствование и развитие сети автомобильных дорог Калужской области"</t>
  </si>
  <si>
    <t>20 0 13 00000</t>
  </si>
  <si>
    <t>20 0 13 86060</t>
  </si>
  <si>
    <t>Основное мероприятие "Содействие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области"</t>
  </si>
  <si>
    <t>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</si>
  <si>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 xml:space="preserve">Бюджетные ассигнования на 2019 год утвержденные Решением Городской Думы  от 20.12.2018 года № 370  (от 21.03.2019 года № 397, от 30.05.2019 года № 411, от 11.06.2019 года № 419, от 27.06.2019 № 420, от 22.08.2019 № 425, от 19.09.2019 № 432, от 28.11.2019 № 450 ) </t>
  </si>
  <si>
    <t>14 0 01 S7030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</si>
  <si>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</si>
  <si>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</si>
  <si>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(местный бюджет)</t>
  </si>
  <si>
    <t xml:space="preserve">            Обеспечение финансовой устойчивости муниципальных образований Калужской области</t>
  </si>
  <si>
    <t>11 1 01 S0250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</si>
  <si>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</si>
  <si>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</si>
  <si>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>11 2 01 S0250</t>
  </si>
  <si>
    <t>11 3 01 S0250</t>
  </si>
  <si>
    <t>11 4 01 S0250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</si>
  <si>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2019 года № 460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</si>
</sst>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0&quot;р.&quot;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119" applyFont="1" applyFill="1" applyBorder="1" applyAlignment="1">
      <alignment/>
      <protection/>
    </xf>
    <xf numFmtId="0" fontId="4" fillId="37" borderId="16" xfId="119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7" xfId="119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 shrinkToFit="1"/>
    </xf>
    <xf numFmtId="0" fontId="2" fillId="37" borderId="19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49" fontId="40" fillId="0" borderId="2" xfId="61" applyProtection="1">
      <alignment horizontal="left" vertical="top" wrapText="1"/>
      <protection/>
    </xf>
    <xf numFmtId="49" fontId="40" fillId="0" borderId="2" xfId="73" applyProtection="1">
      <alignment horizontal="center" vertical="top" wrapText="1"/>
      <protection/>
    </xf>
    <xf numFmtId="49" fontId="38" fillId="0" borderId="2" xfId="75" applyProtection="1">
      <alignment horizontal="center" vertical="top" wrapText="1"/>
      <protection/>
    </xf>
    <xf numFmtId="4" fontId="40" fillId="0" borderId="2" xfId="77" applyFill="1" applyProtection="1">
      <alignment horizontal="right" vertical="top" shrinkToFit="1"/>
      <protection/>
    </xf>
    <xf numFmtId="4" fontId="38" fillId="0" borderId="2" xfId="79" applyFill="1" applyProtection="1">
      <alignment horizontal="right" vertical="top" shrinkToFit="1"/>
      <protection/>
    </xf>
    <xf numFmtId="0" fontId="8" fillId="0" borderId="0" xfId="0" applyNumberFormat="1" applyFont="1" applyAlignment="1">
      <alignment/>
    </xf>
    <xf numFmtId="0" fontId="4" fillId="37" borderId="16" xfId="119" applyNumberFormat="1" applyFont="1" applyFill="1" applyBorder="1" applyAlignment="1">
      <alignment/>
      <protection/>
    </xf>
    <xf numFmtId="0" fontId="38" fillId="0" borderId="2" xfId="63" applyNumberFormat="1" applyProtection="1">
      <alignment horizontal="left" vertical="top" wrapText="1"/>
      <protection/>
    </xf>
    <xf numFmtId="0" fontId="0" fillId="0" borderId="0" xfId="0" applyNumberFormat="1" applyAlignment="1">
      <alignment/>
    </xf>
    <xf numFmtId="4" fontId="38" fillId="35" borderId="2" xfId="79" applyFill="1" applyProtection="1">
      <alignment horizontal="right" vertical="top" shrinkToFit="1"/>
      <protection/>
    </xf>
    <xf numFmtId="0" fontId="8" fillId="0" borderId="0" xfId="0" applyFont="1" applyAlignment="1">
      <alignment vertical="center" wrapText="1"/>
    </xf>
    <xf numFmtId="0" fontId="40" fillId="0" borderId="2" xfId="63" applyNumberFormat="1" applyFont="1" applyProtection="1">
      <alignment horizontal="left" vertical="top" wrapText="1"/>
      <protection/>
    </xf>
    <xf numFmtId="49" fontId="40" fillId="0" borderId="2" xfId="75" applyFont="1" applyProtection="1">
      <alignment horizontal="center" vertical="top" wrapText="1"/>
      <protection/>
    </xf>
    <xf numFmtId="4" fontId="40" fillId="0" borderId="2" xfId="79" applyFont="1" applyFill="1" applyProtection="1">
      <alignment horizontal="right" vertical="top" shrinkToFit="1"/>
      <protection/>
    </xf>
    <xf numFmtId="49" fontId="40" fillId="0" borderId="2" xfId="63" applyFont="1" applyProtection="1">
      <alignment horizontal="left" vertical="top" wrapText="1"/>
      <protection/>
    </xf>
    <xf numFmtId="0" fontId="40" fillId="0" borderId="2" xfId="63" applyNumberFormat="1" applyFont="1" applyFill="1" applyProtection="1">
      <alignment horizontal="left" vertical="top" wrapText="1"/>
      <protection/>
    </xf>
    <xf numFmtId="49" fontId="40" fillId="0" borderId="2" xfId="75" applyFont="1" applyFill="1" applyProtection="1">
      <alignment horizontal="center" vertical="top" wrapText="1"/>
      <protection/>
    </xf>
    <xf numFmtId="0" fontId="38" fillId="0" borderId="2" xfId="63" applyNumberFormat="1" applyFill="1" applyProtection="1">
      <alignment horizontal="left" vertical="top" wrapText="1"/>
      <protection/>
    </xf>
    <xf numFmtId="49" fontId="38" fillId="0" borderId="2" xfId="75" applyFill="1" applyProtection="1">
      <alignment horizontal="center" vertical="top" wrapText="1"/>
      <protection/>
    </xf>
    <xf numFmtId="4" fontId="38" fillId="35" borderId="2" xfId="79" applyFont="1" applyFill="1" applyProtection="1">
      <alignment horizontal="right" vertical="top" shrinkToFit="1"/>
      <protection/>
    </xf>
    <xf numFmtId="0" fontId="38" fillId="0" borderId="2" xfId="63" applyNumberFormat="1" applyFont="1" applyFill="1" applyProtection="1">
      <alignment horizontal="left" vertical="top" wrapText="1"/>
      <protection/>
    </xf>
    <xf numFmtId="49" fontId="38" fillId="0" borderId="2" xfId="75" applyFont="1" applyFill="1" applyProtection="1">
      <alignment horizontal="center" vertical="top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2" fillId="37" borderId="20" xfId="119" applyFont="1" applyFill="1" applyBorder="1" applyAlignment="1">
      <alignment horizontal="center" vertical="center" wrapText="1"/>
      <protection/>
    </xf>
    <xf numFmtId="49" fontId="38" fillId="0" borderId="2" xfId="63" applyNumberFormat="1" applyProtection="1">
      <alignment horizontal="left" vertical="top" wrapText="1"/>
      <protection/>
    </xf>
    <xf numFmtId="49" fontId="38" fillId="0" borderId="2" xfId="75" applyNumberFormat="1" applyProtection="1">
      <alignment horizontal="center" vertical="top" wrapText="1"/>
      <protection/>
    </xf>
    <xf numFmtId="49" fontId="40" fillId="0" borderId="2" xfId="63" applyNumberFormat="1" applyFont="1" applyProtection="1">
      <alignment horizontal="left" vertical="top" wrapText="1"/>
      <protection/>
    </xf>
    <xf numFmtId="49" fontId="40" fillId="0" borderId="2" xfId="75" applyNumberFormat="1" applyFo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" fontId="38" fillId="0" borderId="0" xfId="79" applyFill="1" applyBorder="1" applyProtection="1">
      <alignment horizontal="right" vertical="top" shrinkToFit="1"/>
      <protection/>
    </xf>
    <xf numFmtId="49" fontId="38" fillId="0" borderId="2" xfId="75" applyFont="1" applyProtection="1">
      <alignment horizontal="center" vertical="top" wrapText="1"/>
      <protection/>
    </xf>
    <xf numFmtId="4" fontId="0" fillId="0" borderId="0" xfId="0" applyNumberFormat="1" applyAlignment="1">
      <alignment wrapText="1"/>
    </xf>
    <xf numFmtId="4" fontId="40" fillId="35" borderId="2" xfId="79" applyFont="1" applyFill="1" applyProtection="1">
      <alignment horizontal="right" vertical="top" shrinkToFit="1"/>
      <protection/>
    </xf>
    <xf numFmtId="49" fontId="38" fillId="0" borderId="2" xfId="75" applyNumberFormat="1" applyProtection="1">
      <alignment horizontal="center" vertical="top" wrapText="1"/>
      <protection/>
    </xf>
    <xf numFmtId="49" fontId="38" fillId="0" borderId="2" xfId="63" applyNumberFormat="1" applyProtection="1">
      <alignment horizontal="left" vertical="top" wrapText="1"/>
      <protection/>
    </xf>
    <xf numFmtId="49" fontId="38" fillId="0" borderId="2" xfId="75" applyNumberFormat="1" applyProtection="1">
      <alignment horizontal="center" vertical="top" wrapText="1"/>
      <protection/>
    </xf>
    <xf numFmtId="4" fontId="38" fillId="35" borderId="2" xfId="79" applyNumberFormat="1" applyFill="1" applyProtection="1">
      <alignment horizontal="right" vertical="top" shrinkToFit="1"/>
      <protection/>
    </xf>
    <xf numFmtId="4" fontId="0" fillId="0" borderId="0" xfId="0" applyNumberFormat="1" applyAlignment="1">
      <alignment/>
    </xf>
    <xf numFmtId="4" fontId="38" fillId="35" borderId="20" xfId="79" applyFill="1" applyBorder="1" applyProtection="1">
      <alignment horizontal="right" vertical="top" shrinkToFit="1"/>
      <protection/>
    </xf>
    <xf numFmtId="4" fontId="38" fillId="0" borderId="0" xfId="79" applyNumberFormat="1" applyFill="1" applyBorder="1" applyProtection="1">
      <alignment horizontal="right" vertical="top" shrinkToFit="1"/>
      <protection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40" fillId="0" borderId="22" xfId="79" applyFont="1" applyFill="1" applyBorder="1" applyProtection="1">
      <alignment horizontal="right" vertical="top" shrinkToFit="1"/>
      <protection/>
    </xf>
    <xf numFmtId="4" fontId="38" fillId="35" borderId="22" xfId="79" applyFill="1" applyBorder="1" applyProtection="1">
      <alignment horizontal="right" vertical="top" shrinkToFit="1"/>
      <protection/>
    </xf>
    <xf numFmtId="4" fontId="8" fillId="0" borderId="0" xfId="79" applyFont="1" applyFill="1" applyBorder="1" applyProtection="1">
      <alignment horizontal="right" vertical="top" shrinkToFit="1"/>
      <protection/>
    </xf>
    <xf numFmtId="0" fontId="0" fillId="0" borderId="0" xfId="0" applyBorder="1" applyAlignment="1">
      <alignment/>
    </xf>
    <xf numFmtId="4" fontId="40" fillId="0" borderId="23" xfId="79" applyFont="1" applyFill="1" applyBorder="1" applyProtection="1">
      <alignment horizontal="right" vertical="top" shrinkToFit="1"/>
      <protection/>
    </xf>
    <xf numFmtId="4" fontId="40" fillId="0" borderId="20" xfId="79" applyFont="1" applyFill="1" applyBorder="1" applyProtection="1">
      <alignment horizontal="right" vertical="top" shrinkToFit="1"/>
      <protection/>
    </xf>
    <xf numFmtId="4" fontId="0" fillId="0" borderId="0" xfId="0" applyNumberFormat="1" applyBorder="1" applyAlignment="1">
      <alignment wrapText="1"/>
    </xf>
    <xf numFmtId="4" fontId="8" fillId="0" borderId="0" xfId="79" applyNumberFormat="1" applyFont="1" applyFill="1" applyBorder="1" applyProtection="1">
      <alignment horizontal="right" vertical="top" shrinkToFit="1"/>
      <protection/>
    </xf>
    <xf numFmtId="4" fontId="38" fillId="35" borderId="2" xfId="73" applyNumberFormat="1" applyFont="1" applyFill="1" applyBorder="1" applyAlignment="1" applyProtection="1">
      <alignment horizontal="right" vertical="top" shrinkToFit="1"/>
      <protection/>
    </xf>
    <xf numFmtId="4" fontId="40" fillId="0" borderId="24" xfId="79" applyFont="1" applyFill="1" applyBorder="1" applyProtection="1">
      <alignment horizontal="right" vertical="top" shrinkToFit="1"/>
      <protection/>
    </xf>
    <xf numFmtId="0" fontId="14" fillId="37" borderId="20" xfId="119" applyFont="1" applyFill="1" applyBorder="1" applyAlignment="1">
      <alignment horizontal="center" vertical="center" wrapText="1"/>
      <protection/>
    </xf>
    <xf numFmtId="49" fontId="38" fillId="0" borderId="2" xfId="75" applyNumberFormat="1" applyProtection="1">
      <alignment horizontal="center" vertical="top" wrapText="1"/>
      <protection/>
    </xf>
    <xf numFmtId="49" fontId="40" fillId="0" borderId="2" xfId="75" applyNumberFormat="1" applyFont="1" applyFill="1" applyProtection="1">
      <alignment horizontal="center" vertical="top" wrapText="1"/>
      <protection/>
    </xf>
    <xf numFmtId="49" fontId="38" fillId="0" borderId="2" xfId="75" applyNumberFormat="1" applyProtection="1">
      <alignment horizontal="center" vertical="top" wrapText="1"/>
      <protection/>
    </xf>
    <xf numFmtId="49" fontId="38" fillId="0" borderId="2" xfId="63" applyNumberFormat="1" applyProtection="1">
      <alignment horizontal="left" vertical="top" wrapText="1"/>
      <protection/>
    </xf>
    <xf numFmtId="49" fontId="38" fillId="0" borderId="2" xfId="75" applyNumberFormat="1" applyFill="1" applyProtection="1">
      <alignment horizontal="center" vertical="top" wrapText="1"/>
      <protection/>
    </xf>
    <xf numFmtId="49" fontId="38" fillId="0" borderId="2" xfId="75" applyNumberFormat="1" applyProtection="1">
      <alignment horizontal="center" vertical="top" wrapText="1"/>
      <protection/>
    </xf>
    <xf numFmtId="49" fontId="38" fillId="0" borderId="2" xfId="63" applyNumberFormat="1" applyProtection="1">
      <alignment horizontal="left" vertical="top" wrapText="1"/>
      <protection/>
    </xf>
    <xf numFmtId="49" fontId="38" fillId="0" borderId="2" xfId="63" applyNumberFormat="1" applyFont="1" applyProtection="1">
      <alignment horizontal="left" vertical="top" wrapText="1"/>
      <protection/>
    </xf>
    <xf numFmtId="49" fontId="38" fillId="0" borderId="2" xfId="75" applyNumberFormat="1" applyFont="1" applyProtection="1">
      <alignment horizontal="center" vertical="top" wrapText="1"/>
      <protection/>
    </xf>
    <xf numFmtId="4" fontId="38" fillId="35" borderId="2" xfId="79" applyNumberFormat="1" applyFont="1" applyFill="1" applyBorder="1" applyAlignment="1" applyProtection="1">
      <alignment horizontal="right" vertical="top" shrinkToFit="1"/>
      <protection/>
    </xf>
    <xf numFmtId="49" fontId="40" fillId="0" borderId="2" xfId="63" applyNumberFormat="1" applyFont="1" applyFill="1" applyBorder="1" applyAlignment="1" applyProtection="1">
      <alignment horizontal="left" vertical="top" wrapText="1"/>
      <protection/>
    </xf>
    <xf numFmtId="49" fontId="38" fillId="0" borderId="2" xfId="63" applyNumberFormat="1" applyFont="1" applyFill="1" applyBorder="1" applyAlignment="1" applyProtection="1">
      <alignment horizontal="left" vertical="top" wrapText="1"/>
      <protection/>
    </xf>
    <xf numFmtId="49" fontId="40" fillId="0" borderId="2" xfId="75" applyNumberFormat="1" applyFont="1" applyFill="1" applyAlignment="1" applyProtection="1">
      <alignment horizontal="center" vertical="top" wrapText="1"/>
      <protection/>
    </xf>
    <xf numFmtId="49" fontId="40" fillId="0" borderId="2" xfId="75" applyNumberFormat="1" applyFont="1" applyAlignment="1" applyProtection="1">
      <alignment horizontal="center" vertical="top" wrapText="1"/>
      <protection/>
    </xf>
    <xf numFmtId="49" fontId="38" fillId="0" borderId="2" xfId="75" applyNumberFormat="1" applyFont="1" applyAlignment="1" applyProtection="1">
      <alignment horizontal="center" vertical="top" wrapText="1"/>
      <protection/>
    </xf>
    <xf numFmtId="49" fontId="40" fillId="0" borderId="2" xfId="64" applyNumberFormat="1" applyFont="1" applyFill="1" applyProtection="1">
      <alignment horizontal="left" vertical="top" wrapText="1"/>
      <protection/>
    </xf>
    <xf numFmtId="49" fontId="40" fillId="0" borderId="2" xfId="76" applyNumberFormat="1" applyFont="1" applyFill="1" applyProtection="1">
      <alignment horizontal="center" vertical="top" wrapText="1"/>
      <protection/>
    </xf>
    <xf numFmtId="4" fontId="8" fillId="35" borderId="2" xfId="79" applyNumberFormat="1" applyFont="1" applyFill="1" applyBorder="1" applyAlignment="1" applyProtection="1">
      <alignment horizontal="right" vertical="top" shrinkToFit="1"/>
      <protection/>
    </xf>
    <xf numFmtId="49" fontId="38" fillId="0" borderId="2" xfId="76" applyNumberFormat="1" applyFill="1" applyProtection="1">
      <alignment horizontal="center" vertical="top" wrapText="1"/>
      <protection/>
    </xf>
    <xf numFmtId="49" fontId="38" fillId="0" borderId="2" xfId="64" applyNumberFormat="1" applyFill="1" applyProtection="1">
      <alignment horizontal="left" vertical="top" wrapText="1"/>
      <protection/>
    </xf>
    <xf numFmtId="4" fontId="8" fillId="35" borderId="2" xfId="73" applyNumberFormat="1" applyFont="1" applyFill="1" applyBorder="1" applyAlignment="1" applyProtection="1">
      <alignment horizontal="right" vertical="top" shrinkToFit="1"/>
      <protection/>
    </xf>
    <xf numFmtId="49" fontId="38" fillId="0" borderId="2" xfId="63" applyNumberFormat="1" applyFont="1" applyProtection="1">
      <alignment horizontal="left" vertical="top" wrapText="1"/>
      <protection/>
    </xf>
    <xf numFmtId="49" fontId="38" fillId="0" borderId="2" xfId="75" applyNumberFormat="1" applyFont="1" applyProtection="1">
      <alignment horizontal="center" vertical="top" wrapText="1"/>
      <protection/>
    </xf>
    <xf numFmtId="49" fontId="38" fillId="0" borderId="2" xfId="64" applyNumberFormat="1" applyProtection="1">
      <alignment horizontal="left" vertical="top" wrapText="1"/>
      <protection/>
    </xf>
    <xf numFmtId="49" fontId="38" fillId="0" borderId="2" xfId="76" applyNumberFormat="1" applyProtection="1">
      <alignment horizontal="center" vertical="top" wrapText="1"/>
      <protection/>
    </xf>
    <xf numFmtId="49" fontId="40" fillId="0" borderId="2" xfId="64" applyNumberFormat="1" applyFont="1" applyProtection="1">
      <alignment horizontal="left" vertical="top" wrapText="1"/>
      <protection/>
    </xf>
    <xf numFmtId="49" fontId="40" fillId="0" borderId="2" xfId="76" applyNumberFormat="1" applyFont="1" applyProtection="1">
      <alignment horizontal="center" vertical="top" wrapText="1"/>
      <protection/>
    </xf>
    <xf numFmtId="0" fontId="9" fillId="37" borderId="0" xfId="119" applyFont="1" applyFill="1" applyAlignment="1">
      <alignment horizontal="center" vertical="center" wrapText="1"/>
      <protection/>
    </xf>
    <xf numFmtId="0" fontId="1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29 3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9" xfId="77"/>
    <cellStyle name="xl39 2" xfId="78"/>
    <cellStyle name="xl40" xfId="79"/>
    <cellStyle name="xl40 2" xfId="80"/>
    <cellStyle name="xl41" xfId="81"/>
    <cellStyle name="xl41 2" xfId="82"/>
    <cellStyle name="xl42" xfId="83"/>
    <cellStyle name="xl42 2" xfId="84"/>
    <cellStyle name="xl43" xfId="85"/>
    <cellStyle name="xl43 2" xfId="86"/>
    <cellStyle name="xl44" xfId="87"/>
    <cellStyle name="xl44 2" xfId="88"/>
    <cellStyle name="xl45" xfId="89"/>
    <cellStyle name="xl45 2" xfId="90"/>
    <cellStyle name="xl46" xfId="91"/>
    <cellStyle name="xl46 2" xfId="92"/>
    <cellStyle name="xl46 3" xfId="93"/>
    <cellStyle name="xl47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Hyperlink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3" xfId="116"/>
    <cellStyle name="Обычный 4" xfId="117"/>
    <cellStyle name="Обычный 5" xfId="118"/>
    <cellStyle name="Обычный_Лист1" xfId="119"/>
    <cellStyle name="Followed Hyperlink" xfId="120"/>
    <cellStyle name="Плохой" xfId="121"/>
    <cellStyle name="Пояснение" xfId="122"/>
    <cellStyle name="Примечание" xfId="123"/>
    <cellStyle name="Примечание 2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3"/>
  <sheetViews>
    <sheetView tabSelected="1" zoomScale="115" zoomScaleNormal="115" zoomScalePageLayoutView="0" workbookViewId="0" topLeftCell="A374">
      <selection activeCell="H8" sqref="H8"/>
    </sheetView>
  </sheetViews>
  <sheetFormatPr defaultColWidth="9.00390625" defaultRowHeight="12.75"/>
  <cols>
    <col min="1" max="1" width="44.75390625" style="17" customWidth="1"/>
    <col min="2" max="2" width="4.875" style="0" customWidth="1"/>
    <col min="3" max="3" width="7.625" style="0" customWidth="1"/>
    <col min="4" max="4" width="12.625" style="0" customWidth="1"/>
    <col min="5" max="5" width="5.00390625" style="0" customWidth="1"/>
    <col min="6" max="6" width="14.375" style="0" customWidth="1"/>
    <col min="7" max="7" width="14.75390625" style="0" customWidth="1"/>
    <col min="8" max="8" width="13.875" style="0" customWidth="1"/>
    <col min="9" max="9" width="18.125" style="0" customWidth="1"/>
    <col min="10" max="10" width="14.375" style="0" customWidth="1"/>
  </cols>
  <sheetData>
    <row r="1" spans="5:8" ht="96" customHeight="1">
      <c r="E1" s="4"/>
      <c r="F1" s="93" t="s">
        <v>377</v>
      </c>
      <c r="G1" s="93"/>
      <c r="H1" s="93"/>
    </row>
    <row r="2" spans="3:8" ht="18.75" customHeight="1">
      <c r="C2" s="37"/>
      <c r="D2" s="37"/>
      <c r="E2" s="38"/>
      <c r="F2" s="38"/>
      <c r="G2" s="38"/>
      <c r="H2" s="39" t="s">
        <v>322</v>
      </c>
    </row>
    <row r="3" spans="1:8" ht="75" customHeight="1">
      <c r="A3" s="14"/>
      <c r="B3" s="4"/>
      <c r="C3" s="4"/>
      <c r="D3" s="19"/>
      <c r="E3" s="19"/>
      <c r="F3" s="92" t="s">
        <v>351</v>
      </c>
      <c r="G3" s="92"/>
      <c r="H3" s="92"/>
    </row>
    <row r="4" spans="1:8" ht="39.75" customHeight="1">
      <c r="A4" s="91" t="s">
        <v>6</v>
      </c>
      <c r="B4" s="91"/>
      <c r="C4" s="91"/>
      <c r="D4" s="91"/>
      <c r="E4" s="91"/>
      <c r="F4" s="91"/>
      <c r="G4" s="91"/>
      <c r="H4" s="91"/>
    </row>
    <row r="5" spans="1:8" ht="12.75">
      <c r="A5" s="15"/>
      <c r="B5" s="2"/>
      <c r="C5" s="2"/>
      <c r="D5" s="2"/>
      <c r="E5" s="2"/>
      <c r="F5" s="2"/>
      <c r="G5" s="2"/>
      <c r="H5" s="3" t="s">
        <v>0</v>
      </c>
    </row>
    <row r="6" spans="1:8" ht="180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3" t="s">
        <v>365</v>
      </c>
      <c r="G6" s="31" t="s">
        <v>352</v>
      </c>
      <c r="H6" s="32" t="s">
        <v>305</v>
      </c>
    </row>
    <row r="7" spans="1:8" ht="14.25" customHeight="1">
      <c r="A7" s="1">
        <v>1</v>
      </c>
      <c r="B7" s="1">
        <v>2</v>
      </c>
      <c r="C7" s="6">
        <v>3</v>
      </c>
      <c r="D7" s="8">
        <v>4</v>
      </c>
      <c r="E7" s="7">
        <v>5</v>
      </c>
      <c r="F7" s="7">
        <v>6</v>
      </c>
      <c r="G7" s="7">
        <v>7</v>
      </c>
      <c r="H7" s="7">
        <v>8</v>
      </c>
    </row>
    <row r="8" spans="1:8" ht="38.25">
      <c r="A8" s="9" t="s">
        <v>7</v>
      </c>
      <c r="B8" s="10" t="s">
        <v>8</v>
      </c>
      <c r="C8" s="11"/>
      <c r="D8" s="11"/>
      <c r="E8" s="11"/>
      <c r="F8" s="12">
        <f>F9+F125+F132+F195+F295+F354+F390+F400+F407</f>
        <v>336946685.57</v>
      </c>
      <c r="G8" s="12">
        <f>G9+G125+G132+G195+G295+G354+G390+G400+G407</f>
        <v>1418188.3</v>
      </c>
      <c r="H8" s="12">
        <f>H9+H125+H132+H195+H295+H354+H390+H400+H407</f>
        <v>338364873.87</v>
      </c>
    </row>
    <row r="9" spans="1:8" ht="12.75">
      <c r="A9" s="23" t="s">
        <v>304</v>
      </c>
      <c r="B9" s="21" t="s">
        <v>8</v>
      </c>
      <c r="C9" s="21" t="s">
        <v>9</v>
      </c>
      <c r="D9" s="21"/>
      <c r="E9" s="21"/>
      <c r="F9" s="22">
        <f>F10+F16+F33+F53+F59+F65</f>
        <v>37436282.739999995</v>
      </c>
      <c r="G9" s="22">
        <f>G10+G16+G33+G53+G59+G65</f>
        <v>312430</v>
      </c>
      <c r="H9" s="22">
        <f>H10+H16+H33+H53+H59+H65</f>
        <v>37748712.739999995</v>
      </c>
    </row>
    <row r="10" spans="1:8" ht="42.75" customHeight="1" hidden="1">
      <c r="A10" s="23" t="s">
        <v>331</v>
      </c>
      <c r="B10" s="21" t="s">
        <v>8</v>
      </c>
      <c r="C10" s="21" t="s">
        <v>328</v>
      </c>
      <c r="D10" s="21"/>
      <c r="E10" s="21"/>
      <c r="F10" s="22">
        <f>F11</f>
        <v>0</v>
      </c>
      <c r="G10" s="22">
        <f aca="true" t="shared" si="0" ref="G10:H14">G11</f>
        <v>0</v>
      </c>
      <c r="H10" s="22">
        <f t="shared" si="0"/>
        <v>0</v>
      </c>
    </row>
    <row r="11" spans="1:8" ht="78.75" customHeight="1" hidden="1">
      <c r="A11" s="20" t="s">
        <v>161</v>
      </c>
      <c r="B11" s="21" t="s">
        <v>8</v>
      </c>
      <c r="C11" s="21" t="s">
        <v>328</v>
      </c>
      <c r="D11" s="21" t="s">
        <v>11</v>
      </c>
      <c r="E11" s="21"/>
      <c r="F11" s="22">
        <f>F12</f>
        <v>0</v>
      </c>
      <c r="G11" s="22">
        <f t="shared" si="0"/>
        <v>0</v>
      </c>
      <c r="H11" s="22">
        <f t="shared" si="0"/>
        <v>0</v>
      </c>
    </row>
    <row r="12" spans="1:8" ht="54.75" customHeight="1" hidden="1">
      <c r="A12" s="20" t="s">
        <v>162</v>
      </c>
      <c r="B12" s="21" t="s">
        <v>8</v>
      </c>
      <c r="C12" s="21" t="s">
        <v>328</v>
      </c>
      <c r="D12" s="21" t="s">
        <v>12</v>
      </c>
      <c r="E12" s="21"/>
      <c r="F12" s="22">
        <f>F13</f>
        <v>0</v>
      </c>
      <c r="G12" s="22">
        <f t="shared" si="0"/>
        <v>0</v>
      </c>
      <c r="H12" s="22">
        <f t="shared" si="0"/>
        <v>0</v>
      </c>
    </row>
    <row r="13" spans="1:8" ht="18" customHeight="1" hidden="1">
      <c r="A13" s="23" t="s">
        <v>330</v>
      </c>
      <c r="B13" s="21" t="s">
        <v>8</v>
      </c>
      <c r="C13" s="21" t="s">
        <v>328</v>
      </c>
      <c r="D13" s="21" t="s">
        <v>329</v>
      </c>
      <c r="E13" s="21"/>
      <c r="F13" s="22">
        <f>F14</f>
        <v>0</v>
      </c>
      <c r="G13" s="22">
        <f t="shared" si="0"/>
        <v>0</v>
      </c>
      <c r="H13" s="22">
        <f t="shared" si="0"/>
        <v>0</v>
      </c>
    </row>
    <row r="14" spans="1:8" ht="40.5" customHeight="1" hidden="1">
      <c r="A14" s="20" t="s">
        <v>164</v>
      </c>
      <c r="B14" s="21" t="s">
        <v>8</v>
      </c>
      <c r="C14" s="21" t="s">
        <v>328</v>
      </c>
      <c r="D14" s="21" t="s">
        <v>329</v>
      </c>
      <c r="E14" s="21" t="s">
        <v>14</v>
      </c>
      <c r="F14" s="22">
        <f>F15</f>
        <v>0</v>
      </c>
      <c r="G14" s="22">
        <f t="shared" si="0"/>
        <v>0</v>
      </c>
      <c r="H14" s="22">
        <f t="shared" si="0"/>
        <v>0</v>
      </c>
    </row>
    <row r="15" spans="1:8" ht="30.75" customHeight="1" hidden="1">
      <c r="A15" s="16" t="s">
        <v>165</v>
      </c>
      <c r="B15" s="11" t="s">
        <v>8</v>
      </c>
      <c r="C15" s="21" t="s">
        <v>328</v>
      </c>
      <c r="D15" s="21" t="s">
        <v>329</v>
      </c>
      <c r="E15" s="11" t="s">
        <v>15</v>
      </c>
      <c r="F15" s="18"/>
      <c r="G15" s="18"/>
      <c r="H15" s="18">
        <f>F15+G15</f>
        <v>0</v>
      </c>
    </row>
    <row r="16" spans="1:8" ht="53.25" customHeight="1">
      <c r="A16" s="20" t="s">
        <v>160</v>
      </c>
      <c r="B16" s="21" t="s">
        <v>8</v>
      </c>
      <c r="C16" s="21" t="s">
        <v>10</v>
      </c>
      <c r="D16" s="21"/>
      <c r="E16" s="21"/>
      <c r="F16" s="22">
        <f>F17</f>
        <v>2633009</v>
      </c>
      <c r="G16" s="22">
        <f>G17</f>
        <v>0</v>
      </c>
      <c r="H16" s="22">
        <f>H17</f>
        <v>2633009</v>
      </c>
    </row>
    <row r="17" spans="1:8" ht="63.75">
      <c r="A17" s="20" t="s">
        <v>161</v>
      </c>
      <c r="B17" s="21" t="s">
        <v>8</v>
      </c>
      <c r="C17" s="21" t="s">
        <v>10</v>
      </c>
      <c r="D17" s="21" t="s">
        <v>11</v>
      </c>
      <c r="E17" s="21"/>
      <c r="F17" s="22">
        <f>F18+F29</f>
        <v>2633009</v>
      </c>
      <c r="G17" s="22">
        <f>G18+G29</f>
        <v>0</v>
      </c>
      <c r="H17" s="22">
        <f>H18+H29</f>
        <v>2633009</v>
      </c>
    </row>
    <row r="18" spans="1:8" ht="38.25">
      <c r="A18" s="20" t="s">
        <v>162</v>
      </c>
      <c r="B18" s="21" t="s">
        <v>8</v>
      </c>
      <c r="C18" s="21" t="s">
        <v>10</v>
      </c>
      <c r="D18" s="21" t="s">
        <v>12</v>
      </c>
      <c r="E18" s="21"/>
      <c r="F18" s="22">
        <f>F19+F22</f>
        <v>2633009</v>
      </c>
      <c r="G18" s="22">
        <f>G19+G22</f>
        <v>0</v>
      </c>
      <c r="H18" s="22">
        <f>H19+H22</f>
        <v>2633009</v>
      </c>
    </row>
    <row r="19" spans="1:8" ht="12.75">
      <c r="A19" s="20" t="s">
        <v>163</v>
      </c>
      <c r="B19" s="21" t="s">
        <v>8</v>
      </c>
      <c r="C19" s="21" t="s">
        <v>10</v>
      </c>
      <c r="D19" s="21" t="s">
        <v>13</v>
      </c>
      <c r="E19" s="21"/>
      <c r="F19" s="22">
        <f aca="true" t="shared" si="1" ref="F19:H20">F20</f>
        <v>323009</v>
      </c>
      <c r="G19" s="22">
        <f t="shared" si="1"/>
        <v>0</v>
      </c>
      <c r="H19" s="22">
        <f t="shared" si="1"/>
        <v>323009</v>
      </c>
    </row>
    <row r="20" spans="1:8" ht="68.25" customHeight="1">
      <c r="A20" s="20" t="s">
        <v>164</v>
      </c>
      <c r="B20" s="21" t="s">
        <v>8</v>
      </c>
      <c r="C20" s="21" t="s">
        <v>10</v>
      </c>
      <c r="D20" s="21" t="s">
        <v>13</v>
      </c>
      <c r="E20" s="21" t="s">
        <v>14</v>
      </c>
      <c r="F20" s="22">
        <f t="shared" si="1"/>
        <v>323009</v>
      </c>
      <c r="G20" s="22">
        <f t="shared" si="1"/>
        <v>0</v>
      </c>
      <c r="H20" s="22">
        <f t="shared" si="1"/>
        <v>323009</v>
      </c>
    </row>
    <row r="21" spans="1:8" ht="25.5">
      <c r="A21" s="16" t="s">
        <v>165</v>
      </c>
      <c r="B21" s="11" t="s">
        <v>8</v>
      </c>
      <c r="C21" s="11" t="s">
        <v>10</v>
      </c>
      <c r="D21" s="11" t="s">
        <v>13</v>
      </c>
      <c r="E21" s="11" t="s">
        <v>15</v>
      </c>
      <c r="F21" s="18">
        <v>323009</v>
      </c>
      <c r="G21" s="61"/>
      <c r="H21" s="18">
        <f>F21+G21</f>
        <v>323009</v>
      </c>
    </row>
    <row r="22" spans="1:8" ht="51">
      <c r="A22" s="20" t="s">
        <v>166</v>
      </c>
      <c r="B22" s="21" t="s">
        <v>8</v>
      </c>
      <c r="C22" s="21" t="s">
        <v>10</v>
      </c>
      <c r="D22" s="21" t="s">
        <v>16</v>
      </c>
      <c r="E22" s="21"/>
      <c r="F22" s="22">
        <f>F23+F25+F27</f>
        <v>2310000</v>
      </c>
      <c r="G22" s="22">
        <f>G23+G25+G27</f>
        <v>0</v>
      </c>
      <c r="H22" s="22">
        <f>H23+H25+H27</f>
        <v>2310000</v>
      </c>
    </row>
    <row r="23" spans="1:8" ht="63.75">
      <c r="A23" s="20" t="s">
        <v>164</v>
      </c>
      <c r="B23" s="21" t="s">
        <v>8</v>
      </c>
      <c r="C23" s="21" t="s">
        <v>10</v>
      </c>
      <c r="D23" s="21" t="s">
        <v>16</v>
      </c>
      <c r="E23" s="21" t="s">
        <v>14</v>
      </c>
      <c r="F23" s="22">
        <f>F24</f>
        <v>2072000</v>
      </c>
      <c r="G23" s="22">
        <f>G24</f>
        <v>0</v>
      </c>
      <c r="H23" s="22">
        <f>H24</f>
        <v>2072000</v>
      </c>
    </row>
    <row r="24" spans="1:8" ht="25.5">
      <c r="A24" s="16" t="s">
        <v>165</v>
      </c>
      <c r="B24" s="11" t="s">
        <v>8</v>
      </c>
      <c r="C24" s="11" t="s">
        <v>10</v>
      </c>
      <c r="D24" s="11" t="s">
        <v>16</v>
      </c>
      <c r="E24" s="11" t="s">
        <v>15</v>
      </c>
      <c r="F24" s="18">
        <v>2072000</v>
      </c>
      <c r="G24" s="18"/>
      <c r="H24" s="18">
        <f>F24+G24</f>
        <v>2072000</v>
      </c>
    </row>
    <row r="25" spans="1:8" ht="25.5">
      <c r="A25" s="20" t="s">
        <v>167</v>
      </c>
      <c r="B25" s="21" t="s">
        <v>8</v>
      </c>
      <c r="C25" s="21" t="s">
        <v>10</v>
      </c>
      <c r="D25" s="21" t="s">
        <v>16</v>
      </c>
      <c r="E25" s="21" t="s">
        <v>17</v>
      </c>
      <c r="F25" s="22">
        <f>F26</f>
        <v>235000</v>
      </c>
      <c r="G25" s="22">
        <f>G26</f>
        <v>0</v>
      </c>
      <c r="H25" s="22">
        <f>H26</f>
        <v>235000</v>
      </c>
    </row>
    <row r="26" spans="1:8" ht="29.25" customHeight="1">
      <c r="A26" s="16" t="s">
        <v>168</v>
      </c>
      <c r="B26" s="11" t="s">
        <v>8</v>
      </c>
      <c r="C26" s="11" t="s">
        <v>10</v>
      </c>
      <c r="D26" s="11" t="s">
        <v>16</v>
      </c>
      <c r="E26" s="11" t="s">
        <v>18</v>
      </c>
      <c r="F26" s="18">
        <v>235000</v>
      </c>
      <c r="G26" s="18"/>
      <c r="H26" s="18">
        <f>F26+G26</f>
        <v>235000</v>
      </c>
    </row>
    <row r="27" spans="1:8" ht="12.75">
      <c r="A27" s="20" t="s">
        <v>169</v>
      </c>
      <c r="B27" s="21" t="s">
        <v>8</v>
      </c>
      <c r="C27" s="21" t="s">
        <v>10</v>
      </c>
      <c r="D27" s="21" t="s">
        <v>16</v>
      </c>
      <c r="E27" s="21" t="s">
        <v>19</v>
      </c>
      <c r="F27" s="22">
        <f>F28</f>
        <v>3000</v>
      </c>
      <c r="G27" s="22">
        <f>G28</f>
        <v>0</v>
      </c>
      <c r="H27" s="22">
        <f>H28</f>
        <v>3000</v>
      </c>
    </row>
    <row r="28" spans="1:8" ht="12.75">
      <c r="A28" s="26" t="s">
        <v>170</v>
      </c>
      <c r="B28" s="27" t="s">
        <v>8</v>
      </c>
      <c r="C28" s="27" t="s">
        <v>10</v>
      </c>
      <c r="D28" s="27" t="s">
        <v>16</v>
      </c>
      <c r="E28" s="27" t="s">
        <v>20</v>
      </c>
      <c r="F28" s="18">
        <v>3000</v>
      </c>
      <c r="G28" s="18"/>
      <c r="H28" s="18">
        <f>F28+G28</f>
        <v>3000</v>
      </c>
    </row>
    <row r="29" spans="1:8" ht="52.5" customHeight="1" hidden="1">
      <c r="A29" s="20" t="s">
        <v>171</v>
      </c>
      <c r="B29" s="21" t="s">
        <v>8</v>
      </c>
      <c r="C29" s="21" t="s">
        <v>10</v>
      </c>
      <c r="D29" s="21" t="s">
        <v>21</v>
      </c>
      <c r="E29" s="21"/>
      <c r="F29" s="22">
        <f>F30</f>
        <v>0</v>
      </c>
      <c r="G29" s="22">
        <f aca="true" t="shared" si="2" ref="G29:H31">G30</f>
        <v>0</v>
      </c>
      <c r="H29" s="22">
        <f t="shared" si="2"/>
        <v>0</v>
      </c>
    </row>
    <row r="30" spans="1:8" ht="15" customHeight="1" hidden="1">
      <c r="A30" s="20" t="s">
        <v>163</v>
      </c>
      <c r="B30" s="21" t="s">
        <v>8</v>
      </c>
      <c r="C30" s="21" t="s">
        <v>10</v>
      </c>
      <c r="D30" s="21" t="s">
        <v>22</v>
      </c>
      <c r="E30" s="21"/>
      <c r="F30" s="22">
        <f>F31</f>
        <v>0</v>
      </c>
      <c r="G30" s="22">
        <f t="shared" si="2"/>
        <v>0</v>
      </c>
      <c r="H30" s="22">
        <f t="shared" si="2"/>
        <v>0</v>
      </c>
    </row>
    <row r="31" spans="1:8" ht="67.5" customHeight="1" hidden="1">
      <c r="A31" s="20" t="s">
        <v>164</v>
      </c>
      <c r="B31" s="21" t="s">
        <v>8</v>
      </c>
      <c r="C31" s="21" t="s">
        <v>10</v>
      </c>
      <c r="D31" s="21" t="s">
        <v>22</v>
      </c>
      <c r="E31" s="21" t="s">
        <v>14</v>
      </c>
      <c r="F31" s="22">
        <f>F32</f>
        <v>0</v>
      </c>
      <c r="G31" s="22">
        <f t="shared" si="2"/>
        <v>0</v>
      </c>
      <c r="H31" s="22">
        <f t="shared" si="2"/>
        <v>0</v>
      </c>
    </row>
    <row r="32" spans="1:8" ht="27.75" customHeight="1" hidden="1">
      <c r="A32" s="26" t="s">
        <v>165</v>
      </c>
      <c r="B32" s="27" t="s">
        <v>8</v>
      </c>
      <c r="C32" s="27" t="s">
        <v>10</v>
      </c>
      <c r="D32" s="27" t="s">
        <v>22</v>
      </c>
      <c r="E32" s="27" t="s">
        <v>15</v>
      </c>
      <c r="F32" s="18">
        <v>0</v>
      </c>
      <c r="G32" s="18"/>
      <c r="H32" s="18">
        <f>F32+G32</f>
        <v>0</v>
      </c>
    </row>
    <row r="33" spans="1:8" ht="53.25" customHeight="1">
      <c r="A33" s="20" t="s">
        <v>172</v>
      </c>
      <c r="B33" s="21" t="s">
        <v>8</v>
      </c>
      <c r="C33" s="21" t="s">
        <v>23</v>
      </c>
      <c r="D33" s="21"/>
      <c r="E33" s="21"/>
      <c r="F33" s="22">
        <f>F34</f>
        <v>25456226</v>
      </c>
      <c r="G33" s="22">
        <f>G34</f>
        <v>312480</v>
      </c>
      <c r="H33" s="22">
        <f>H34</f>
        <v>25768706</v>
      </c>
    </row>
    <row r="34" spans="1:8" ht="81" customHeight="1">
      <c r="A34" s="20" t="s">
        <v>161</v>
      </c>
      <c r="B34" s="21" t="s">
        <v>8</v>
      </c>
      <c r="C34" s="21" t="s">
        <v>23</v>
      </c>
      <c r="D34" s="21" t="s">
        <v>11</v>
      </c>
      <c r="E34" s="21"/>
      <c r="F34" s="22">
        <f>F35+F49</f>
        <v>25456226</v>
      </c>
      <c r="G34" s="22">
        <f>G35+G49</f>
        <v>312480</v>
      </c>
      <c r="H34" s="22">
        <f>H35+H49</f>
        <v>25768706</v>
      </c>
    </row>
    <row r="35" spans="1:8" ht="54" customHeight="1">
      <c r="A35" s="20" t="s">
        <v>173</v>
      </c>
      <c r="B35" s="21" t="s">
        <v>8</v>
      </c>
      <c r="C35" s="21" t="s">
        <v>23</v>
      </c>
      <c r="D35" s="21" t="s">
        <v>24</v>
      </c>
      <c r="E35" s="21"/>
      <c r="F35" s="22">
        <f>F36+F43+F46</f>
        <v>25315610</v>
      </c>
      <c r="G35" s="22">
        <f>G36+G43+G46</f>
        <v>312480</v>
      </c>
      <c r="H35" s="22">
        <f>H36+H43+H46</f>
        <v>25628090</v>
      </c>
    </row>
    <row r="36" spans="1:8" ht="12.75">
      <c r="A36" s="20" t="s">
        <v>163</v>
      </c>
      <c r="B36" s="21" t="s">
        <v>8</v>
      </c>
      <c r="C36" s="21" t="s">
        <v>23</v>
      </c>
      <c r="D36" s="21" t="s">
        <v>25</v>
      </c>
      <c r="E36" s="21"/>
      <c r="F36" s="22">
        <f>F37+F39+F41</f>
        <v>24205610</v>
      </c>
      <c r="G36" s="22">
        <f>G37+G39+G41</f>
        <v>344837</v>
      </c>
      <c r="H36" s="22">
        <f>H37+H39+H41</f>
        <v>24550447</v>
      </c>
    </row>
    <row r="37" spans="1:8" ht="66" customHeight="1">
      <c r="A37" s="20" t="s">
        <v>164</v>
      </c>
      <c r="B37" s="21" t="s">
        <v>8</v>
      </c>
      <c r="C37" s="21" t="s">
        <v>23</v>
      </c>
      <c r="D37" s="21" t="s">
        <v>25</v>
      </c>
      <c r="E37" s="21" t="s">
        <v>14</v>
      </c>
      <c r="F37" s="22">
        <f>F38</f>
        <v>19812610</v>
      </c>
      <c r="G37" s="22">
        <f>G38</f>
        <v>344837</v>
      </c>
      <c r="H37" s="22">
        <f>H38</f>
        <v>20157447</v>
      </c>
    </row>
    <row r="38" spans="1:8" ht="25.5">
      <c r="A38" s="16" t="s">
        <v>165</v>
      </c>
      <c r="B38" s="11" t="s">
        <v>8</v>
      </c>
      <c r="C38" s="11" t="s">
        <v>23</v>
      </c>
      <c r="D38" s="11" t="s">
        <v>25</v>
      </c>
      <c r="E38" s="11" t="s">
        <v>15</v>
      </c>
      <c r="F38" s="18">
        <v>19812610</v>
      </c>
      <c r="G38" s="61">
        <f>32357+312480</f>
        <v>344837</v>
      </c>
      <c r="H38" s="18">
        <f>F38+G38</f>
        <v>20157447</v>
      </c>
    </row>
    <row r="39" spans="1:8" ht="25.5">
      <c r="A39" s="20" t="s">
        <v>167</v>
      </c>
      <c r="B39" s="21" t="s">
        <v>8</v>
      </c>
      <c r="C39" s="21" t="s">
        <v>23</v>
      </c>
      <c r="D39" s="21" t="s">
        <v>25</v>
      </c>
      <c r="E39" s="21" t="s">
        <v>17</v>
      </c>
      <c r="F39" s="22">
        <f>F40</f>
        <v>4350000</v>
      </c>
      <c r="G39" s="22">
        <f>G40</f>
        <v>0</v>
      </c>
      <c r="H39" s="22">
        <f>H40</f>
        <v>4350000</v>
      </c>
    </row>
    <row r="40" spans="1:8" ht="30" customHeight="1">
      <c r="A40" s="16" t="s">
        <v>168</v>
      </c>
      <c r="B40" s="11" t="s">
        <v>8</v>
      </c>
      <c r="C40" s="11" t="s">
        <v>23</v>
      </c>
      <c r="D40" s="11" t="s">
        <v>25</v>
      </c>
      <c r="E40" s="11" t="s">
        <v>18</v>
      </c>
      <c r="F40" s="18">
        <v>4350000</v>
      </c>
      <c r="G40" s="61"/>
      <c r="H40" s="18">
        <f>F40+G40</f>
        <v>4350000</v>
      </c>
    </row>
    <row r="41" spans="1:8" ht="12.75">
      <c r="A41" s="16" t="s">
        <v>169</v>
      </c>
      <c r="B41" s="11" t="s">
        <v>8</v>
      </c>
      <c r="C41" s="11" t="s">
        <v>23</v>
      </c>
      <c r="D41" s="11" t="s">
        <v>25</v>
      </c>
      <c r="E41" s="11" t="s">
        <v>19</v>
      </c>
      <c r="F41" s="13">
        <f>F42</f>
        <v>43000</v>
      </c>
      <c r="G41" s="13">
        <f>G42</f>
        <v>0</v>
      </c>
      <c r="H41" s="13">
        <f>H42</f>
        <v>43000</v>
      </c>
    </row>
    <row r="42" spans="1:8" ht="12.75">
      <c r="A42" s="16" t="s">
        <v>170</v>
      </c>
      <c r="B42" s="11" t="s">
        <v>8</v>
      </c>
      <c r="C42" s="11" t="s">
        <v>23</v>
      </c>
      <c r="D42" s="11" t="s">
        <v>25</v>
      </c>
      <c r="E42" s="11" t="s">
        <v>20</v>
      </c>
      <c r="F42" s="18">
        <v>43000</v>
      </c>
      <c r="G42" s="18"/>
      <c r="H42" s="18">
        <f>F42+G42</f>
        <v>43000</v>
      </c>
    </row>
    <row r="43" spans="1:8" ht="12.75">
      <c r="A43" s="20" t="s">
        <v>174</v>
      </c>
      <c r="B43" s="21" t="s">
        <v>8</v>
      </c>
      <c r="C43" s="21" t="s">
        <v>23</v>
      </c>
      <c r="D43" s="21" t="s">
        <v>26</v>
      </c>
      <c r="E43" s="21"/>
      <c r="F43" s="22">
        <f aca="true" t="shared" si="3" ref="F43:H44">F44</f>
        <v>300000</v>
      </c>
      <c r="G43" s="22">
        <f t="shared" si="3"/>
        <v>0</v>
      </c>
      <c r="H43" s="22">
        <f t="shared" si="3"/>
        <v>300000</v>
      </c>
    </row>
    <row r="44" spans="1:8" ht="25.5">
      <c r="A44" s="20" t="s">
        <v>167</v>
      </c>
      <c r="B44" s="21" t="s">
        <v>8</v>
      </c>
      <c r="C44" s="21" t="s">
        <v>23</v>
      </c>
      <c r="D44" s="21" t="s">
        <v>26</v>
      </c>
      <c r="E44" s="21" t="s">
        <v>17</v>
      </c>
      <c r="F44" s="22">
        <f t="shared" si="3"/>
        <v>300000</v>
      </c>
      <c r="G44" s="22">
        <f t="shared" si="3"/>
        <v>0</v>
      </c>
      <c r="H44" s="22">
        <f t="shared" si="3"/>
        <v>300000</v>
      </c>
    </row>
    <row r="45" spans="1:8" ht="31.5" customHeight="1">
      <c r="A45" s="16" t="s">
        <v>168</v>
      </c>
      <c r="B45" s="11" t="s">
        <v>8</v>
      </c>
      <c r="C45" s="11" t="s">
        <v>23</v>
      </c>
      <c r="D45" s="11" t="s">
        <v>26</v>
      </c>
      <c r="E45" s="11" t="s">
        <v>18</v>
      </c>
      <c r="F45" s="18">
        <v>300000</v>
      </c>
      <c r="G45" s="18"/>
      <c r="H45" s="18">
        <f>F45+G45</f>
        <v>300000</v>
      </c>
    </row>
    <row r="46" spans="1:8" ht="38.25">
      <c r="A46" s="20" t="s">
        <v>175</v>
      </c>
      <c r="B46" s="21" t="s">
        <v>8</v>
      </c>
      <c r="C46" s="21" t="s">
        <v>23</v>
      </c>
      <c r="D46" s="21" t="s">
        <v>27</v>
      </c>
      <c r="E46" s="21"/>
      <c r="F46" s="22">
        <f aca="true" t="shared" si="4" ref="F46:H47">F47</f>
        <v>810000</v>
      </c>
      <c r="G46" s="22">
        <f t="shared" si="4"/>
        <v>-32357</v>
      </c>
      <c r="H46" s="22">
        <f t="shared" si="4"/>
        <v>777643</v>
      </c>
    </row>
    <row r="47" spans="1:8" ht="63.75">
      <c r="A47" s="20" t="s">
        <v>164</v>
      </c>
      <c r="B47" s="21" t="s">
        <v>8</v>
      </c>
      <c r="C47" s="21" t="s">
        <v>23</v>
      </c>
      <c r="D47" s="21" t="s">
        <v>27</v>
      </c>
      <c r="E47" s="21" t="s">
        <v>14</v>
      </c>
      <c r="F47" s="22">
        <f t="shared" si="4"/>
        <v>810000</v>
      </c>
      <c r="G47" s="22">
        <f t="shared" si="4"/>
        <v>-32357</v>
      </c>
      <c r="H47" s="22">
        <f t="shared" si="4"/>
        <v>777643</v>
      </c>
    </row>
    <row r="48" spans="1:8" ht="25.5">
      <c r="A48" s="16" t="s">
        <v>165</v>
      </c>
      <c r="B48" s="11" t="s">
        <v>8</v>
      </c>
      <c r="C48" s="11" t="s">
        <v>23</v>
      </c>
      <c r="D48" s="11" t="s">
        <v>27</v>
      </c>
      <c r="E48" s="11" t="s">
        <v>15</v>
      </c>
      <c r="F48" s="18">
        <v>810000</v>
      </c>
      <c r="G48" s="73">
        <v>-32357</v>
      </c>
      <c r="H48" s="18">
        <f>F48+G48</f>
        <v>777643</v>
      </c>
    </row>
    <row r="49" spans="1:8" ht="66" customHeight="1">
      <c r="A49" s="35" t="s">
        <v>349</v>
      </c>
      <c r="B49" s="36" t="s">
        <v>8</v>
      </c>
      <c r="C49" s="36" t="s">
        <v>23</v>
      </c>
      <c r="D49" s="36" t="s">
        <v>347</v>
      </c>
      <c r="E49" s="65"/>
      <c r="F49" s="22">
        <f>F50</f>
        <v>140616</v>
      </c>
      <c r="G49" s="22">
        <f aca="true" t="shared" si="5" ref="G49:H51">G50</f>
        <v>0</v>
      </c>
      <c r="H49" s="22">
        <f t="shared" si="5"/>
        <v>140616</v>
      </c>
    </row>
    <row r="50" spans="1:8" ht="55.5" customHeight="1">
      <c r="A50" s="35" t="s">
        <v>350</v>
      </c>
      <c r="B50" s="36" t="s">
        <v>8</v>
      </c>
      <c r="C50" s="36" t="s">
        <v>23</v>
      </c>
      <c r="D50" s="36" t="s">
        <v>348</v>
      </c>
      <c r="E50" s="65"/>
      <c r="F50" s="22">
        <f>F51</f>
        <v>140616</v>
      </c>
      <c r="G50" s="22">
        <f t="shared" si="5"/>
        <v>0</v>
      </c>
      <c r="H50" s="22">
        <f t="shared" si="5"/>
        <v>140616</v>
      </c>
    </row>
    <row r="51" spans="1:8" ht="30" customHeight="1">
      <c r="A51" s="35" t="s">
        <v>164</v>
      </c>
      <c r="B51" s="36" t="s">
        <v>8</v>
      </c>
      <c r="C51" s="36" t="s">
        <v>23</v>
      </c>
      <c r="D51" s="36" t="s">
        <v>348</v>
      </c>
      <c r="E51" s="65" t="s">
        <v>14</v>
      </c>
      <c r="F51" s="22">
        <f>F52</f>
        <v>140616</v>
      </c>
      <c r="G51" s="22">
        <f t="shared" si="5"/>
        <v>0</v>
      </c>
      <c r="H51" s="62">
        <f t="shared" si="5"/>
        <v>140616</v>
      </c>
    </row>
    <row r="52" spans="1:9" ht="28.5" customHeight="1">
      <c r="A52" s="67" t="s">
        <v>165</v>
      </c>
      <c r="B52" s="66" t="s">
        <v>8</v>
      </c>
      <c r="C52" s="66" t="s">
        <v>23</v>
      </c>
      <c r="D52" s="69" t="s">
        <v>348</v>
      </c>
      <c r="E52" s="68" t="s">
        <v>15</v>
      </c>
      <c r="F52" s="54">
        <v>140616</v>
      </c>
      <c r="G52" s="54"/>
      <c r="H52" s="49">
        <f>F52+G52</f>
        <v>140616</v>
      </c>
      <c r="I52" s="40"/>
    </row>
    <row r="53" spans="1:8" ht="42.75" customHeight="1">
      <c r="A53" s="24" t="s">
        <v>334</v>
      </c>
      <c r="B53" s="21" t="s">
        <v>8</v>
      </c>
      <c r="C53" s="21" t="s">
        <v>332</v>
      </c>
      <c r="D53" s="27"/>
      <c r="E53" s="27"/>
      <c r="F53" s="22">
        <f aca="true" t="shared" si="6" ref="F53:H57">F54</f>
        <v>637740</v>
      </c>
      <c r="G53" s="22">
        <f t="shared" si="6"/>
        <v>0</v>
      </c>
      <c r="H53" s="57">
        <f t="shared" si="6"/>
        <v>637740</v>
      </c>
    </row>
    <row r="54" spans="1:8" ht="66" customHeight="1">
      <c r="A54" s="20" t="s">
        <v>161</v>
      </c>
      <c r="B54" s="21" t="s">
        <v>8</v>
      </c>
      <c r="C54" s="21" t="s">
        <v>332</v>
      </c>
      <c r="D54" s="21" t="s">
        <v>11</v>
      </c>
      <c r="E54" s="21"/>
      <c r="F54" s="22">
        <f t="shared" si="6"/>
        <v>637740</v>
      </c>
      <c r="G54" s="22">
        <f t="shared" si="6"/>
        <v>0</v>
      </c>
      <c r="H54" s="22">
        <f t="shared" si="6"/>
        <v>637740</v>
      </c>
    </row>
    <row r="55" spans="1:8" ht="53.25" customHeight="1">
      <c r="A55" s="20" t="s">
        <v>171</v>
      </c>
      <c r="B55" s="21" t="s">
        <v>8</v>
      </c>
      <c r="C55" s="21" t="s">
        <v>332</v>
      </c>
      <c r="D55" s="21" t="s">
        <v>21</v>
      </c>
      <c r="E55" s="21"/>
      <c r="F55" s="22">
        <f t="shared" si="6"/>
        <v>637740</v>
      </c>
      <c r="G55" s="22">
        <f t="shared" si="6"/>
        <v>0</v>
      </c>
      <c r="H55" s="22">
        <f t="shared" si="6"/>
        <v>637740</v>
      </c>
    </row>
    <row r="56" spans="1:8" ht="12.75">
      <c r="A56" s="20" t="s">
        <v>163</v>
      </c>
      <c r="B56" s="21" t="s">
        <v>8</v>
      </c>
      <c r="C56" s="21" t="s">
        <v>332</v>
      </c>
      <c r="D56" s="21" t="s">
        <v>333</v>
      </c>
      <c r="E56" s="21"/>
      <c r="F56" s="22">
        <f t="shared" si="6"/>
        <v>637740</v>
      </c>
      <c r="G56" s="22">
        <f t="shared" si="6"/>
        <v>0</v>
      </c>
      <c r="H56" s="22">
        <f t="shared" si="6"/>
        <v>637740</v>
      </c>
    </row>
    <row r="57" spans="1:8" ht="63.75">
      <c r="A57" s="20" t="s">
        <v>164</v>
      </c>
      <c r="B57" s="21" t="s">
        <v>8</v>
      </c>
      <c r="C57" s="21" t="s">
        <v>332</v>
      </c>
      <c r="D57" s="21" t="s">
        <v>333</v>
      </c>
      <c r="E57" s="21" t="s">
        <v>14</v>
      </c>
      <c r="F57" s="22">
        <f t="shared" si="6"/>
        <v>637740</v>
      </c>
      <c r="G57" s="22">
        <f t="shared" si="6"/>
        <v>0</v>
      </c>
      <c r="H57" s="22">
        <f t="shared" si="6"/>
        <v>637740</v>
      </c>
    </row>
    <row r="58" spans="1:8" ht="25.5">
      <c r="A58" s="26" t="s">
        <v>165</v>
      </c>
      <c r="B58" s="41" t="s">
        <v>8</v>
      </c>
      <c r="C58" s="41" t="s">
        <v>332</v>
      </c>
      <c r="D58" s="11" t="s">
        <v>333</v>
      </c>
      <c r="E58" s="11" t="s">
        <v>15</v>
      </c>
      <c r="F58" s="18">
        <v>637740</v>
      </c>
      <c r="G58" s="61"/>
      <c r="H58" s="18">
        <f>F58+G58</f>
        <v>637740</v>
      </c>
    </row>
    <row r="59" spans="1:8" ht="12.75">
      <c r="A59" s="20" t="s">
        <v>176</v>
      </c>
      <c r="B59" s="21" t="s">
        <v>8</v>
      </c>
      <c r="C59" s="21" t="s">
        <v>28</v>
      </c>
      <c r="D59" s="21"/>
      <c r="E59" s="21"/>
      <c r="F59" s="22">
        <f>F60</f>
        <v>202549.47</v>
      </c>
      <c r="G59" s="22">
        <f aca="true" t="shared" si="7" ref="G59:H63">G60</f>
        <v>0</v>
      </c>
      <c r="H59" s="22">
        <f t="shared" si="7"/>
        <v>202549.47</v>
      </c>
    </row>
    <row r="60" spans="1:8" ht="71.25" customHeight="1">
      <c r="A60" s="20" t="s">
        <v>161</v>
      </c>
      <c r="B60" s="21" t="s">
        <v>8</v>
      </c>
      <c r="C60" s="21" t="s">
        <v>28</v>
      </c>
      <c r="D60" s="21" t="s">
        <v>11</v>
      </c>
      <c r="E60" s="21"/>
      <c r="F60" s="22">
        <f>F61</f>
        <v>202549.47</v>
      </c>
      <c r="G60" s="22">
        <f t="shared" si="7"/>
        <v>0</v>
      </c>
      <c r="H60" s="22">
        <f t="shared" si="7"/>
        <v>202549.47</v>
      </c>
    </row>
    <row r="61" spans="1:8" ht="25.5">
      <c r="A61" s="20" t="s">
        <v>177</v>
      </c>
      <c r="B61" s="21" t="s">
        <v>8</v>
      </c>
      <c r="C61" s="21" t="s">
        <v>28</v>
      </c>
      <c r="D61" s="21" t="s">
        <v>29</v>
      </c>
      <c r="E61" s="21"/>
      <c r="F61" s="22">
        <f>F62</f>
        <v>202549.47</v>
      </c>
      <c r="G61" s="22">
        <f t="shared" si="7"/>
        <v>0</v>
      </c>
      <c r="H61" s="22">
        <f t="shared" si="7"/>
        <v>202549.47</v>
      </c>
    </row>
    <row r="62" spans="1:8" ht="25.5">
      <c r="A62" s="20" t="s">
        <v>178</v>
      </c>
      <c r="B62" s="21" t="s">
        <v>8</v>
      </c>
      <c r="C62" s="21" t="s">
        <v>28</v>
      </c>
      <c r="D62" s="21" t="s">
        <v>30</v>
      </c>
      <c r="E62" s="21"/>
      <c r="F62" s="22">
        <f>F63</f>
        <v>202549.47</v>
      </c>
      <c r="G62" s="22">
        <f t="shared" si="7"/>
        <v>0</v>
      </c>
      <c r="H62" s="22">
        <f t="shared" si="7"/>
        <v>202549.47</v>
      </c>
    </row>
    <row r="63" spans="1:8" ht="12.75">
      <c r="A63" s="20" t="s">
        <v>169</v>
      </c>
      <c r="B63" s="21" t="s">
        <v>8</v>
      </c>
      <c r="C63" s="21" t="s">
        <v>28</v>
      </c>
      <c r="D63" s="21" t="s">
        <v>30</v>
      </c>
      <c r="E63" s="21" t="s">
        <v>19</v>
      </c>
      <c r="F63" s="22">
        <f>F64</f>
        <v>202549.47</v>
      </c>
      <c r="G63" s="22">
        <f t="shared" si="7"/>
        <v>0</v>
      </c>
      <c r="H63" s="22">
        <f t="shared" si="7"/>
        <v>202549.47</v>
      </c>
    </row>
    <row r="64" spans="1:8" ht="12.75">
      <c r="A64" s="16" t="s">
        <v>179</v>
      </c>
      <c r="B64" s="11" t="s">
        <v>8</v>
      </c>
      <c r="C64" s="11" t="s">
        <v>28</v>
      </c>
      <c r="D64" s="11" t="s">
        <v>30</v>
      </c>
      <c r="E64" s="11" t="s">
        <v>31</v>
      </c>
      <c r="F64" s="18">
        <v>202549.47</v>
      </c>
      <c r="G64" s="61"/>
      <c r="H64" s="18">
        <f>F64+G64</f>
        <v>202549.47</v>
      </c>
    </row>
    <row r="65" spans="1:8" ht="12.75">
      <c r="A65" s="20" t="s">
        <v>180</v>
      </c>
      <c r="B65" s="21" t="s">
        <v>8</v>
      </c>
      <c r="C65" s="21" t="s">
        <v>32</v>
      </c>
      <c r="D65" s="21"/>
      <c r="E65" s="21"/>
      <c r="F65" s="22">
        <f>F66+F75+F80+F85+F90</f>
        <v>8506758.27</v>
      </c>
      <c r="G65" s="22">
        <f>G66+G75+G80+G85+G90</f>
        <v>-50</v>
      </c>
      <c r="H65" s="22">
        <f>H66+H75+H80+H85+H90</f>
        <v>8506708.27</v>
      </c>
    </row>
    <row r="66" spans="1:8" ht="38.25">
      <c r="A66" s="20" t="s">
        <v>181</v>
      </c>
      <c r="B66" s="21" t="s">
        <v>8</v>
      </c>
      <c r="C66" s="21" t="s">
        <v>32</v>
      </c>
      <c r="D66" s="21" t="s">
        <v>33</v>
      </c>
      <c r="E66" s="21"/>
      <c r="F66" s="22">
        <f>F67+F71</f>
        <v>150000</v>
      </c>
      <c r="G66" s="22">
        <f>G67+G71</f>
        <v>0</v>
      </c>
      <c r="H66" s="22">
        <f>H67+H71</f>
        <v>150000</v>
      </c>
    </row>
    <row r="67" spans="1:8" ht="28.5" customHeight="1" hidden="1">
      <c r="A67" s="20" t="s">
        <v>182</v>
      </c>
      <c r="B67" s="21" t="s">
        <v>8</v>
      </c>
      <c r="C67" s="21" t="s">
        <v>32</v>
      </c>
      <c r="D67" s="21" t="s">
        <v>34</v>
      </c>
      <c r="E67" s="21"/>
      <c r="F67" s="22">
        <f>F68</f>
        <v>0</v>
      </c>
      <c r="G67" s="22">
        <f aca="true" t="shared" si="8" ref="G67:H69">G68</f>
        <v>0</v>
      </c>
      <c r="H67" s="22">
        <f t="shared" si="8"/>
        <v>0</v>
      </c>
    </row>
    <row r="68" spans="1:8" ht="16.5" customHeight="1" hidden="1">
      <c r="A68" s="20" t="s">
        <v>183</v>
      </c>
      <c r="B68" s="21" t="s">
        <v>8</v>
      </c>
      <c r="C68" s="21" t="s">
        <v>32</v>
      </c>
      <c r="D68" s="21" t="s">
        <v>35</v>
      </c>
      <c r="E68" s="21"/>
      <c r="F68" s="22">
        <f>F69</f>
        <v>0</v>
      </c>
      <c r="G68" s="22">
        <f t="shared" si="8"/>
        <v>0</v>
      </c>
      <c r="H68" s="22">
        <f t="shared" si="8"/>
        <v>0</v>
      </c>
    </row>
    <row r="69" spans="1:8" ht="43.5" customHeight="1" hidden="1">
      <c r="A69" s="20" t="s">
        <v>184</v>
      </c>
      <c r="B69" s="21" t="s">
        <v>8</v>
      </c>
      <c r="C69" s="21" t="s">
        <v>32</v>
      </c>
      <c r="D69" s="21" t="s">
        <v>35</v>
      </c>
      <c r="E69" s="21" t="s">
        <v>36</v>
      </c>
      <c r="F69" s="22">
        <f>F70</f>
        <v>0</v>
      </c>
      <c r="G69" s="22">
        <f t="shared" si="8"/>
        <v>0</v>
      </c>
      <c r="H69" s="22">
        <f t="shared" si="8"/>
        <v>0</v>
      </c>
    </row>
    <row r="70" spans="1:8" ht="38.25" hidden="1">
      <c r="A70" s="16" t="s">
        <v>185</v>
      </c>
      <c r="B70" s="11" t="s">
        <v>8</v>
      </c>
      <c r="C70" s="11" t="s">
        <v>32</v>
      </c>
      <c r="D70" s="11" t="s">
        <v>35</v>
      </c>
      <c r="E70" s="11" t="s">
        <v>37</v>
      </c>
      <c r="F70" s="18">
        <v>0</v>
      </c>
      <c r="G70" s="18"/>
      <c r="H70" s="18">
        <f>F70+G70</f>
        <v>0</v>
      </c>
    </row>
    <row r="71" spans="1:8" ht="78.75" customHeight="1">
      <c r="A71" s="20" t="s">
        <v>323</v>
      </c>
      <c r="B71" s="21" t="s">
        <v>8</v>
      </c>
      <c r="C71" s="21" t="s">
        <v>32</v>
      </c>
      <c r="D71" s="21" t="s">
        <v>325</v>
      </c>
      <c r="E71" s="21"/>
      <c r="F71" s="22">
        <f>F72</f>
        <v>150000</v>
      </c>
      <c r="G71" s="22">
        <f aca="true" t="shared" si="9" ref="G71:H73">G72</f>
        <v>0</v>
      </c>
      <c r="H71" s="22">
        <f t="shared" si="9"/>
        <v>150000</v>
      </c>
    </row>
    <row r="72" spans="1:8" ht="69" customHeight="1">
      <c r="A72" s="20" t="s">
        <v>324</v>
      </c>
      <c r="B72" s="21" t="s">
        <v>8</v>
      </c>
      <c r="C72" s="21" t="s">
        <v>32</v>
      </c>
      <c r="D72" s="21" t="s">
        <v>340</v>
      </c>
      <c r="E72" s="21"/>
      <c r="F72" s="22">
        <f>F73</f>
        <v>150000</v>
      </c>
      <c r="G72" s="22">
        <f t="shared" si="9"/>
        <v>0</v>
      </c>
      <c r="H72" s="22">
        <f t="shared" si="9"/>
        <v>150000</v>
      </c>
    </row>
    <row r="73" spans="1:8" ht="43.5" customHeight="1">
      <c r="A73" s="20" t="s">
        <v>184</v>
      </c>
      <c r="B73" s="21" t="s">
        <v>8</v>
      </c>
      <c r="C73" s="21" t="s">
        <v>32</v>
      </c>
      <c r="D73" s="21" t="s">
        <v>340</v>
      </c>
      <c r="E73" s="21" t="s">
        <v>36</v>
      </c>
      <c r="F73" s="22">
        <f>F74</f>
        <v>150000</v>
      </c>
      <c r="G73" s="22">
        <f t="shared" si="9"/>
        <v>0</v>
      </c>
      <c r="H73" s="22">
        <f t="shared" si="9"/>
        <v>150000</v>
      </c>
    </row>
    <row r="74" spans="1:8" ht="41.25" customHeight="1">
      <c r="A74" s="16" t="s">
        <v>185</v>
      </c>
      <c r="B74" s="11" t="s">
        <v>8</v>
      </c>
      <c r="C74" s="11" t="s">
        <v>32</v>
      </c>
      <c r="D74" s="21" t="s">
        <v>340</v>
      </c>
      <c r="E74" s="11" t="s">
        <v>37</v>
      </c>
      <c r="F74" s="18">
        <v>150000</v>
      </c>
      <c r="G74" s="18"/>
      <c r="H74" s="18">
        <f>F74+G74</f>
        <v>150000</v>
      </c>
    </row>
    <row r="75" spans="1:8" ht="54" customHeight="1" hidden="1">
      <c r="A75" s="20" t="s">
        <v>186</v>
      </c>
      <c r="B75" s="21" t="s">
        <v>8</v>
      </c>
      <c r="C75" s="21" t="s">
        <v>32</v>
      </c>
      <c r="D75" s="21" t="s">
        <v>38</v>
      </c>
      <c r="E75" s="21"/>
      <c r="F75" s="22">
        <f>F76</f>
        <v>0</v>
      </c>
      <c r="G75" s="22">
        <f aca="true" t="shared" si="10" ref="G75:H78">G76</f>
        <v>0</v>
      </c>
      <c r="H75" s="22">
        <f t="shared" si="10"/>
        <v>0</v>
      </c>
    </row>
    <row r="76" spans="1:8" ht="42" customHeight="1" hidden="1">
      <c r="A76" s="20" t="s">
        <v>187</v>
      </c>
      <c r="B76" s="21" t="s">
        <v>8</v>
      </c>
      <c r="C76" s="21" t="s">
        <v>32</v>
      </c>
      <c r="D76" s="21" t="s">
        <v>39</v>
      </c>
      <c r="E76" s="21"/>
      <c r="F76" s="22">
        <f>F77</f>
        <v>0</v>
      </c>
      <c r="G76" s="22">
        <f t="shared" si="10"/>
        <v>0</v>
      </c>
      <c r="H76" s="22">
        <f t="shared" si="10"/>
        <v>0</v>
      </c>
    </row>
    <row r="77" spans="1:8" ht="63.75" hidden="1">
      <c r="A77" s="20" t="s">
        <v>188</v>
      </c>
      <c r="B77" s="21" t="s">
        <v>8</v>
      </c>
      <c r="C77" s="21" t="s">
        <v>32</v>
      </c>
      <c r="D77" s="21" t="s">
        <v>40</v>
      </c>
      <c r="E77" s="21"/>
      <c r="F77" s="22">
        <f>F78</f>
        <v>0</v>
      </c>
      <c r="G77" s="22">
        <f t="shared" si="10"/>
        <v>0</v>
      </c>
      <c r="H77" s="22">
        <f t="shared" si="10"/>
        <v>0</v>
      </c>
    </row>
    <row r="78" spans="1:8" ht="31.5" customHeight="1" hidden="1">
      <c r="A78" s="20" t="s">
        <v>184</v>
      </c>
      <c r="B78" s="21" t="s">
        <v>8</v>
      </c>
      <c r="C78" s="21" t="s">
        <v>32</v>
      </c>
      <c r="D78" s="21" t="s">
        <v>40</v>
      </c>
      <c r="E78" s="21" t="s">
        <v>36</v>
      </c>
      <c r="F78" s="22">
        <f>F79</f>
        <v>0</v>
      </c>
      <c r="G78" s="22">
        <f t="shared" si="10"/>
        <v>0</v>
      </c>
      <c r="H78" s="22">
        <f t="shared" si="10"/>
        <v>0</v>
      </c>
    </row>
    <row r="79" spans="1:8" ht="38.25" hidden="1">
      <c r="A79" s="16" t="s">
        <v>185</v>
      </c>
      <c r="B79" s="11" t="s">
        <v>8</v>
      </c>
      <c r="C79" s="11" t="s">
        <v>32</v>
      </c>
      <c r="D79" s="11" t="s">
        <v>40</v>
      </c>
      <c r="E79" s="11" t="s">
        <v>37</v>
      </c>
      <c r="F79" s="18">
        <v>0</v>
      </c>
      <c r="G79" s="18"/>
      <c r="H79" s="18">
        <f>F79+G79</f>
        <v>0</v>
      </c>
    </row>
    <row r="80" spans="1:8" ht="51">
      <c r="A80" s="20" t="s">
        <v>189</v>
      </c>
      <c r="B80" s="21" t="s">
        <v>8</v>
      </c>
      <c r="C80" s="21" t="s">
        <v>32</v>
      </c>
      <c r="D80" s="21" t="s">
        <v>41</v>
      </c>
      <c r="E80" s="21"/>
      <c r="F80" s="22">
        <f>F81</f>
        <v>900000</v>
      </c>
      <c r="G80" s="22">
        <f aca="true" t="shared" si="11" ref="G80:H83">G81</f>
        <v>0</v>
      </c>
      <c r="H80" s="22">
        <f t="shared" si="11"/>
        <v>900000</v>
      </c>
    </row>
    <row r="81" spans="1:8" ht="51">
      <c r="A81" s="20" t="s">
        <v>190</v>
      </c>
      <c r="B81" s="21" t="s">
        <v>8</v>
      </c>
      <c r="C81" s="21" t="s">
        <v>32</v>
      </c>
      <c r="D81" s="21" t="s">
        <v>42</v>
      </c>
      <c r="E81" s="21"/>
      <c r="F81" s="22">
        <f>F82</f>
        <v>900000</v>
      </c>
      <c r="G81" s="22">
        <f t="shared" si="11"/>
        <v>0</v>
      </c>
      <c r="H81" s="22">
        <f t="shared" si="11"/>
        <v>900000</v>
      </c>
    </row>
    <row r="82" spans="1:8" ht="51">
      <c r="A82" s="20" t="s">
        <v>191</v>
      </c>
      <c r="B82" s="21" t="s">
        <v>8</v>
      </c>
      <c r="C82" s="21" t="s">
        <v>32</v>
      </c>
      <c r="D82" s="21" t="s">
        <v>43</v>
      </c>
      <c r="E82" s="21"/>
      <c r="F82" s="22">
        <f>F83</f>
        <v>900000</v>
      </c>
      <c r="G82" s="22">
        <f t="shared" si="11"/>
        <v>0</v>
      </c>
      <c r="H82" s="22">
        <f t="shared" si="11"/>
        <v>900000</v>
      </c>
    </row>
    <row r="83" spans="1:8" ht="25.5">
      <c r="A83" s="20" t="s">
        <v>167</v>
      </c>
      <c r="B83" s="21" t="s">
        <v>8</v>
      </c>
      <c r="C83" s="21" t="s">
        <v>32</v>
      </c>
      <c r="D83" s="21" t="s">
        <v>43</v>
      </c>
      <c r="E83" s="21" t="s">
        <v>17</v>
      </c>
      <c r="F83" s="22">
        <f>F84</f>
        <v>900000</v>
      </c>
      <c r="G83" s="22">
        <f t="shared" si="11"/>
        <v>0</v>
      </c>
      <c r="H83" s="22">
        <f t="shared" si="11"/>
        <v>900000</v>
      </c>
    </row>
    <row r="84" spans="1:8" ht="27.75" customHeight="1">
      <c r="A84" s="16" t="s">
        <v>168</v>
      </c>
      <c r="B84" s="11" t="s">
        <v>8</v>
      </c>
      <c r="C84" s="11" t="s">
        <v>32</v>
      </c>
      <c r="D84" s="11" t="s">
        <v>43</v>
      </c>
      <c r="E84" s="11" t="s">
        <v>18</v>
      </c>
      <c r="F84" s="18">
        <v>900000</v>
      </c>
      <c r="G84" s="18"/>
      <c r="H84" s="18">
        <f>F84+G84</f>
        <v>900000</v>
      </c>
    </row>
    <row r="85" spans="1:8" ht="38.25">
      <c r="A85" s="20" t="s">
        <v>192</v>
      </c>
      <c r="B85" s="21" t="s">
        <v>8</v>
      </c>
      <c r="C85" s="21" t="s">
        <v>32</v>
      </c>
      <c r="D85" s="21" t="s">
        <v>44</v>
      </c>
      <c r="E85" s="21"/>
      <c r="F85" s="22">
        <f>F86</f>
        <v>150000</v>
      </c>
      <c r="G85" s="22">
        <f aca="true" t="shared" si="12" ref="G85:H88">G86</f>
        <v>0</v>
      </c>
      <c r="H85" s="22">
        <f t="shared" si="12"/>
        <v>150000</v>
      </c>
    </row>
    <row r="86" spans="1:8" ht="38.25">
      <c r="A86" s="20" t="s">
        <v>193</v>
      </c>
      <c r="B86" s="21" t="s">
        <v>8</v>
      </c>
      <c r="C86" s="21" t="s">
        <v>32</v>
      </c>
      <c r="D86" s="21" t="s">
        <v>45</v>
      </c>
      <c r="E86" s="21"/>
      <c r="F86" s="22">
        <f>F87</f>
        <v>150000</v>
      </c>
      <c r="G86" s="22">
        <f t="shared" si="12"/>
        <v>0</v>
      </c>
      <c r="H86" s="22">
        <f t="shared" si="12"/>
        <v>150000</v>
      </c>
    </row>
    <row r="87" spans="1:8" ht="51">
      <c r="A87" s="20" t="s">
        <v>194</v>
      </c>
      <c r="B87" s="21" t="s">
        <v>8</v>
      </c>
      <c r="C87" s="21" t="s">
        <v>32</v>
      </c>
      <c r="D87" s="21" t="s">
        <v>46</v>
      </c>
      <c r="E87" s="21"/>
      <c r="F87" s="22">
        <f>F88</f>
        <v>150000</v>
      </c>
      <c r="G87" s="22">
        <f t="shared" si="12"/>
        <v>0</v>
      </c>
      <c r="H87" s="22">
        <f t="shared" si="12"/>
        <v>150000</v>
      </c>
    </row>
    <row r="88" spans="1:8" ht="28.5" customHeight="1">
      <c r="A88" s="20" t="s">
        <v>184</v>
      </c>
      <c r="B88" s="21" t="s">
        <v>8</v>
      </c>
      <c r="C88" s="21" t="s">
        <v>32</v>
      </c>
      <c r="D88" s="21" t="s">
        <v>46</v>
      </c>
      <c r="E88" s="21" t="s">
        <v>36</v>
      </c>
      <c r="F88" s="22">
        <f>F89</f>
        <v>150000</v>
      </c>
      <c r="G88" s="22">
        <f t="shared" si="12"/>
        <v>0</v>
      </c>
      <c r="H88" s="22">
        <f t="shared" si="12"/>
        <v>150000</v>
      </c>
    </row>
    <row r="89" spans="1:8" ht="38.25">
      <c r="A89" s="16" t="s">
        <v>185</v>
      </c>
      <c r="B89" s="11" t="s">
        <v>8</v>
      </c>
      <c r="C89" s="11" t="s">
        <v>32</v>
      </c>
      <c r="D89" s="11" t="s">
        <v>46</v>
      </c>
      <c r="E89" s="11" t="s">
        <v>37</v>
      </c>
      <c r="F89" s="18">
        <v>150000</v>
      </c>
      <c r="G89" s="18"/>
      <c r="H89" s="18">
        <f>F89+G89</f>
        <v>150000</v>
      </c>
    </row>
    <row r="90" spans="1:8" ht="75.75" customHeight="1">
      <c r="A90" s="20" t="s">
        <v>161</v>
      </c>
      <c r="B90" s="21" t="s">
        <v>8</v>
      </c>
      <c r="C90" s="21" t="s">
        <v>32</v>
      </c>
      <c r="D90" s="21" t="s">
        <v>11</v>
      </c>
      <c r="E90" s="21"/>
      <c r="F90" s="22">
        <f>F91+F99+F103+F107+F111+F115+F121</f>
        <v>7306758.27</v>
      </c>
      <c r="G90" s="22">
        <f>G91+G99+G103+G107+G111+G115+G121</f>
        <v>-50</v>
      </c>
      <c r="H90" s="22">
        <f>H91+H99+H103+H107+H111+H115+H121</f>
        <v>7306708.27</v>
      </c>
    </row>
    <row r="91" spans="1:8" ht="25.5">
      <c r="A91" s="20" t="s">
        <v>195</v>
      </c>
      <c r="B91" s="21" t="s">
        <v>8</v>
      </c>
      <c r="C91" s="21" t="s">
        <v>32</v>
      </c>
      <c r="D91" s="21" t="s">
        <v>47</v>
      </c>
      <c r="E91" s="21"/>
      <c r="F91" s="22">
        <f>F92</f>
        <v>5609045.27</v>
      </c>
      <c r="G91" s="22">
        <f>G92</f>
        <v>-50</v>
      </c>
      <c r="H91" s="22">
        <f>H92</f>
        <v>5608995.27</v>
      </c>
    </row>
    <row r="92" spans="1:8" ht="12.75">
      <c r="A92" s="20" t="s">
        <v>196</v>
      </c>
      <c r="B92" s="21" t="s">
        <v>8</v>
      </c>
      <c r="C92" s="21" t="s">
        <v>32</v>
      </c>
      <c r="D92" s="21" t="s">
        <v>48</v>
      </c>
      <c r="E92" s="21"/>
      <c r="F92" s="22">
        <f>F93+F95</f>
        <v>5609045.27</v>
      </c>
      <c r="G92" s="22">
        <f>G93+G95</f>
        <v>-50</v>
      </c>
      <c r="H92" s="22">
        <f>H93+H95</f>
        <v>5608995.27</v>
      </c>
    </row>
    <row r="93" spans="1:8" ht="25.5">
      <c r="A93" s="20" t="s">
        <v>167</v>
      </c>
      <c r="B93" s="21" t="s">
        <v>8</v>
      </c>
      <c r="C93" s="21" t="s">
        <v>32</v>
      </c>
      <c r="D93" s="21" t="s">
        <v>48</v>
      </c>
      <c r="E93" s="21" t="s">
        <v>17</v>
      </c>
      <c r="F93" s="22">
        <f>F94</f>
        <v>2673240</v>
      </c>
      <c r="G93" s="22">
        <f>G94</f>
        <v>-50</v>
      </c>
      <c r="H93" s="22">
        <f>H94</f>
        <v>2673190</v>
      </c>
    </row>
    <row r="94" spans="1:9" ht="28.5" customHeight="1">
      <c r="A94" s="16" t="s">
        <v>168</v>
      </c>
      <c r="B94" s="11" t="s">
        <v>8</v>
      </c>
      <c r="C94" s="11" t="s">
        <v>32</v>
      </c>
      <c r="D94" s="11" t="s">
        <v>48</v>
      </c>
      <c r="E94" s="11" t="s">
        <v>18</v>
      </c>
      <c r="F94" s="18">
        <v>2673240</v>
      </c>
      <c r="G94" s="61">
        <v>-50</v>
      </c>
      <c r="H94" s="18">
        <f>F94+G94</f>
        <v>2673190</v>
      </c>
      <c r="I94" s="42"/>
    </row>
    <row r="95" spans="1:8" ht="12.75">
      <c r="A95" s="20" t="s">
        <v>169</v>
      </c>
      <c r="B95" s="21" t="s">
        <v>8</v>
      </c>
      <c r="C95" s="21" t="s">
        <v>32</v>
      </c>
      <c r="D95" s="21" t="s">
        <v>48</v>
      </c>
      <c r="E95" s="21" t="s">
        <v>19</v>
      </c>
      <c r="F95" s="22">
        <f>F96+F97+F98</f>
        <v>2935805.27</v>
      </c>
      <c r="G95" s="22">
        <f>G96+G97+G98</f>
        <v>0</v>
      </c>
      <c r="H95" s="62">
        <f>H96+H97+H98</f>
        <v>2935805.27</v>
      </c>
    </row>
    <row r="96" spans="1:10" ht="51">
      <c r="A96" s="16" t="s">
        <v>197</v>
      </c>
      <c r="B96" s="11" t="s">
        <v>8</v>
      </c>
      <c r="C96" s="11" t="s">
        <v>32</v>
      </c>
      <c r="D96" s="11" t="s">
        <v>48</v>
      </c>
      <c r="E96" s="11" t="s">
        <v>49</v>
      </c>
      <c r="F96" s="18">
        <v>1119681.24</v>
      </c>
      <c r="G96" s="54"/>
      <c r="H96" s="49">
        <f>F96+G96</f>
        <v>1119681.24</v>
      </c>
      <c r="I96" s="42"/>
      <c r="J96" s="48"/>
    </row>
    <row r="97" spans="1:10" ht="14.25" customHeight="1">
      <c r="A97" s="16" t="s">
        <v>326</v>
      </c>
      <c r="B97" s="11" t="s">
        <v>8</v>
      </c>
      <c r="C97" s="11" t="s">
        <v>32</v>
      </c>
      <c r="D97" s="11" t="s">
        <v>48</v>
      </c>
      <c r="E97" s="11" t="s">
        <v>306</v>
      </c>
      <c r="F97" s="18">
        <v>1221588.47</v>
      </c>
      <c r="G97" s="61"/>
      <c r="H97" s="49">
        <f>F97+G97</f>
        <v>1221588.47</v>
      </c>
      <c r="I97" s="59"/>
      <c r="J97" s="48"/>
    </row>
    <row r="98" spans="1:10" ht="12.75">
      <c r="A98" s="16" t="s">
        <v>170</v>
      </c>
      <c r="B98" s="11" t="s">
        <v>8</v>
      </c>
      <c r="C98" s="11" t="s">
        <v>32</v>
      </c>
      <c r="D98" s="11" t="s">
        <v>48</v>
      </c>
      <c r="E98" s="11" t="s">
        <v>20</v>
      </c>
      <c r="F98" s="18">
        <v>594535.56</v>
      </c>
      <c r="G98" s="61"/>
      <c r="H98" s="49">
        <f>F98+G98</f>
        <v>594535.56</v>
      </c>
      <c r="I98" s="60"/>
      <c r="J98" s="48"/>
    </row>
    <row r="99" spans="1:10" ht="25.5">
      <c r="A99" s="45" t="s">
        <v>177</v>
      </c>
      <c r="B99" s="44" t="s">
        <v>8</v>
      </c>
      <c r="C99" s="44" t="s">
        <v>32</v>
      </c>
      <c r="D99" s="44" t="s">
        <v>29</v>
      </c>
      <c r="E99" s="44"/>
      <c r="F99" s="22">
        <f>F100</f>
        <v>386548</v>
      </c>
      <c r="G99" s="53">
        <f aca="true" t="shared" si="13" ref="G99:H101">G100</f>
        <v>0</v>
      </c>
      <c r="H99" s="58">
        <f t="shared" si="13"/>
        <v>386548</v>
      </c>
      <c r="I99" s="55"/>
      <c r="J99" s="56"/>
    </row>
    <row r="100" spans="1:10" ht="25.5">
      <c r="A100" s="45" t="s">
        <v>178</v>
      </c>
      <c r="B100" s="44" t="s">
        <v>8</v>
      </c>
      <c r="C100" s="44" t="s">
        <v>32</v>
      </c>
      <c r="D100" s="44" t="s">
        <v>30</v>
      </c>
      <c r="E100" s="44"/>
      <c r="F100" s="22">
        <f>F101</f>
        <v>386548</v>
      </c>
      <c r="G100" s="53">
        <f t="shared" si="13"/>
        <v>0</v>
      </c>
      <c r="H100" s="58">
        <f t="shared" si="13"/>
        <v>386548</v>
      </c>
      <c r="I100" s="55"/>
      <c r="J100" s="56"/>
    </row>
    <row r="101" spans="1:10" ht="25.5">
      <c r="A101" s="45" t="s">
        <v>167</v>
      </c>
      <c r="B101" s="44" t="s">
        <v>8</v>
      </c>
      <c r="C101" s="44" t="s">
        <v>32</v>
      </c>
      <c r="D101" s="44" t="s">
        <v>30</v>
      </c>
      <c r="E101" s="44" t="s">
        <v>17</v>
      </c>
      <c r="F101" s="22">
        <f>F102</f>
        <v>386548</v>
      </c>
      <c r="G101" s="53">
        <f t="shared" si="13"/>
        <v>0</v>
      </c>
      <c r="H101" s="58">
        <f t="shared" si="13"/>
        <v>386548</v>
      </c>
      <c r="I101" s="55"/>
      <c r="J101" s="56"/>
    </row>
    <row r="102" spans="1:10" ht="30.75" customHeight="1">
      <c r="A102" s="45" t="s">
        <v>168</v>
      </c>
      <c r="B102" s="44" t="s">
        <v>8</v>
      </c>
      <c r="C102" s="44" t="s">
        <v>32</v>
      </c>
      <c r="D102" s="44" t="s">
        <v>30</v>
      </c>
      <c r="E102" s="44" t="s">
        <v>18</v>
      </c>
      <c r="F102" s="54">
        <v>386548</v>
      </c>
      <c r="G102" s="54"/>
      <c r="H102" s="49">
        <f>F102+G102</f>
        <v>386548</v>
      </c>
      <c r="I102" s="55"/>
      <c r="J102" s="56"/>
    </row>
    <row r="103" spans="1:8" ht="68.25" customHeight="1">
      <c r="A103" s="35" t="s">
        <v>309</v>
      </c>
      <c r="B103" s="36" t="s">
        <v>8</v>
      </c>
      <c r="C103" s="36" t="s">
        <v>32</v>
      </c>
      <c r="D103" s="36" t="s">
        <v>307</v>
      </c>
      <c r="E103" s="36"/>
      <c r="F103" s="22">
        <f aca="true" t="shared" si="14" ref="F103:H105">F104</f>
        <v>687460</v>
      </c>
      <c r="G103" s="22">
        <f t="shared" si="14"/>
        <v>0</v>
      </c>
      <c r="H103" s="57">
        <f t="shared" si="14"/>
        <v>687460</v>
      </c>
    </row>
    <row r="104" spans="1:8" ht="38.25">
      <c r="A104" s="35" t="s">
        <v>310</v>
      </c>
      <c r="B104" s="36" t="s">
        <v>8</v>
      </c>
      <c r="C104" s="36" t="s">
        <v>32</v>
      </c>
      <c r="D104" s="36" t="s">
        <v>308</v>
      </c>
      <c r="E104" s="36"/>
      <c r="F104" s="22">
        <f t="shared" si="14"/>
        <v>687460</v>
      </c>
      <c r="G104" s="22">
        <f t="shared" si="14"/>
        <v>0</v>
      </c>
      <c r="H104" s="22">
        <f t="shared" si="14"/>
        <v>687460</v>
      </c>
    </row>
    <row r="105" spans="1:8" ht="65.25" customHeight="1">
      <c r="A105" s="35" t="s">
        <v>164</v>
      </c>
      <c r="B105" s="36" t="s">
        <v>8</v>
      </c>
      <c r="C105" s="36" t="s">
        <v>32</v>
      </c>
      <c r="D105" s="36" t="s">
        <v>308</v>
      </c>
      <c r="E105" s="36" t="s">
        <v>14</v>
      </c>
      <c r="F105" s="22">
        <f t="shared" si="14"/>
        <v>687460</v>
      </c>
      <c r="G105" s="22">
        <f t="shared" si="14"/>
        <v>0</v>
      </c>
      <c r="H105" s="22">
        <f t="shared" si="14"/>
        <v>687460</v>
      </c>
    </row>
    <row r="106" spans="1:8" ht="30" customHeight="1">
      <c r="A106" s="33" t="s">
        <v>165</v>
      </c>
      <c r="B106" s="34" t="s">
        <v>8</v>
      </c>
      <c r="C106" s="34" t="s">
        <v>32</v>
      </c>
      <c r="D106" s="34" t="s">
        <v>308</v>
      </c>
      <c r="E106" s="34" t="s">
        <v>15</v>
      </c>
      <c r="F106" s="18">
        <v>687460</v>
      </c>
      <c r="G106" s="18"/>
      <c r="H106" s="18">
        <f>F106+G106</f>
        <v>687460</v>
      </c>
    </row>
    <row r="107" spans="1:8" ht="51" hidden="1">
      <c r="A107" s="20" t="s">
        <v>198</v>
      </c>
      <c r="B107" s="21" t="s">
        <v>8</v>
      </c>
      <c r="C107" s="21" t="s">
        <v>32</v>
      </c>
      <c r="D107" s="21" t="s">
        <v>50</v>
      </c>
      <c r="E107" s="21"/>
      <c r="F107" s="22">
        <f>F108</f>
        <v>0</v>
      </c>
      <c r="G107" s="22">
        <f aca="true" t="shared" si="15" ref="G107:H109">G108</f>
        <v>0</v>
      </c>
      <c r="H107" s="22">
        <f t="shared" si="15"/>
        <v>0</v>
      </c>
    </row>
    <row r="108" spans="1:8" ht="38.25" hidden="1">
      <c r="A108" s="20" t="s">
        <v>199</v>
      </c>
      <c r="B108" s="21" t="s">
        <v>8</v>
      </c>
      <c r="C108" s="21" t="s">
        <v>32</v>
      </c>
      <c r="D108" s="21" t="s">
        <v>51</v>
      </c>
      <c r="E108" s="21"/>
      <c r="F108" s="22">
        <f>F109</f>
        <v>0</v>
      </c>
      <c r="G108" s="22">
        <f t="shared" si="15"/>
        <v>0</v>
      </c>
      <c r="H108" s="22">
        <f t="shared" si="15"/>
        <v>0</v>
      </c>
    </row>
    <row r="109" spans="1:8" ht="25.5" hidden="1">
      <c r="A109" s="20" t="s">
        <v>167</v>
      </c>
      <c r="B109" s="21" t="s">
        <v>8</v>
      </c>
      <c r="C109" s="21" t="s">
        <v>32</v>
      </c>
      <c r="D109" s="21" t="s">
        <v>51</v>
      </c>
      <c r="E109" s="21" t="s">
        <v>17</v>
      </c>
      <c r="F109" s="22">
        <f>F110</f>
        <v>0</v>
      </c>
      <c r="G109" s="22">
        <f t="shared" si="15"/>
        <v>0</v>
      </c>
      <c r="H109" s="22">
        <f t="shared" si="15"/>
        <v>0</v>
      </c>
    </row>
    <row r="110" spans="1:8" ht="30.75" customHeight="1" hidden="1">
      <c r="A110" s="16" t="s">
        <v>168</v>
      </c>
      <c r="B110" s="11" t="s">
        <v>8</v>
      </c>
      <c r="C110" s="11" t="s">
        <v>32</v>
      </c>
      <c r="D110" s="11" t="s">
        <v>51</v>
      </c>
      <c r="E110" s="11" t="s">
        <v>18</v>
      </c>
      <c r="F110" s="18">
        <v>0</v>
      </c>
      <c r="G110" s="18"/>
      <c r="H110" s="18">
        <f>F110+G110</f>
        <v>0</v>
      </c>
    </row>
    <row r="111" spans="1:8" ht="41.25" customHeight="1" hidden="1">
      <c r="A111" s="20" t="s">
        <v>200</v>
      </c>
      <c r="B111" s="21" t="s">
        <v>8</v>
      </c>
      <c r="C111" s="21" t="s">
        <v>32</v>
      </c>
      <c r="D111" s="21" t="s">
        <v>52</v>
      </c>
      <c r="E111" s="21"/>
      <c r="F111" s="22">
        <f>F112</f>
        <v>0</v>
      </c>
      <c r="G111" s="22">
        <f aca="true" t="shared" si="16" ref="G111:H113">G112</f>
        <v>0</v>
      </c>
      <c r="H111" s="22">
        <f t="shared" si="16"/>
        <v>0</v>
      </c>
    </row>
    <row r="112" spans="1:8" ht="40.5" customHeight="1" hidden="1">
      <c r="A112" s="20" t="s">
        <v>201</v>
      </c>
      <c r="B112" s="21" t="s">
        <v>8</v>
      </c>
      <c r="C112" s="21" t="s">
        <v>32</v>
      </c>
      <c r="D112" s="21" t="s">
        <v>53</v>
      </c>
      <c r="E112" s="21"/>
      <c r="F112" s="22">
        <f>F113</f>
        <v>0</v>
      </c>
      <c r="G112" s="22">
        <f t="shared" si="16"/>
        <v>0</v>
      </c>
      <c r="H112" s="22">
        <f t="shared" si="16"/>
        <v>0</v>
      </c>
    </row>
    <row r="113" spans="1:8" ht="12.75" hidden="1">
      <c r="A113" s="20" t="s">
        <v>169</v>
      </c>
      <c r="B113" s="21" t="s">
        <v>8</v>
      </c>
      <c r="C113" s="21" t="s">
        <v>32</v>
      </c>
      <c r="D113" s="21" t="s">
        <v>53</v>
      </c>
      <c r="E113" s="21" t="s">
        <v>19</v>
      </c>
      <c r="F113" s="22">
        <f>F114</f>
        <v>0</v>
      </c>
      <c r="G113" s="22">
        <f t="shared" si="16"/>
        <v>0</v>
      </c>
      <c r="H113" s="22">
        <f t="shared" si="16"/>
        <v>0</v>
      </c>
    </row>
    <row r="114" spans="1:8" ht="12.75" hidden="1">
      <c r="A114" s="16" t="s">
        <v>179</v>
      </c>
      <c r="B114" s="11" t="s">
        <v>8</v>
      </c>
      <c r="C114" s="11" t="s">
        <v>32</v>
      </c>
      <c r="D114" s="11" t="s">
        <v>53</v>
      </c>
      <c r="E114" s="11" t="s">
        <v>31</v>
      </c>
      <c r="F114" s="18">
        <v>0</v>
      </c>
      <c r="G114" s="18"/>
      <c r="H114" s="18">
        <f>F114+G114</f>
        <v>0</v>
      </c>
    </row>
    <row r="115" spans="1:8" ht="55.5" customHeight="1">
      <c r="A115" s="35" t="s">
        <v>349</v>
      </c>
      <c r="B115" s="36" t="s">
        <v>8</v>
      </c>
      <c r="C115" s="36" t="s">
        <v>32</v>
      </c>
      <c r="D115" s="36" t="s">
        <v>347</v>
      </c>
      <c r="E115" s="36"/>
      <c r="F115" s="22">
        <f>F116</f>
        <v>597665</v>
      </c>
      <c r="G115" s="22">
        <f aca="true" t="shared" si="17" ref="G115:H117">G116</f>
        <v>0</v>
      </c>
      <c r="H115" s="22">
        <f t="shared" si="17"/>
        <v>597665</v>
      </c>
    </row>
    <row r="116" spans="1:8" ht="54.75" customHeight="1">
      <c r="A116" s="35" t="s">
        <v>350</v>
      </c>
      <c r="B116" s="36" t="s">
        <v>8</v>
      </c>
      <c r="C116" s="36" t="s">
        <v>32</v>
      </c>
      <c r="D116" s="36" t="s">
        <v>348</v>
      </c>
      <c r="E116" s="36"/>
      <c r="F116" s="22">
        <f>F117+F119</f>
        <v>597665</v>
      </c>
      <c r="G116" s="22">
        <f>G117+G119</f>
        <v>0</v>
      </c>
      <c r="H116" s="22">
        <f>H117+H119</f>
        <v>597665</v>
      </c>
    </row>
    <row r="117" spans="1:8" ht="30" customHeight="1" hidden="1">
      <c r="A117" s="35" t="s">
        <v>167</v>
      </c>
      <c r="B117" s="36" t="s">
        <v>8</v>
      </c>
      <c r="C117" s="36" t="s">
        <v>32</v>
      </c>
      <c r="D117" s="36" t="s">
        <v>348</v>
      </c>
      <c r="E117" s="36" t="s">
        <v>17</v>
      </c>
      <c r="F117" s="22">
        <f>F118</f>
        <v>0</v>
      </c>
      <c r="G117" s="22">
        <f t="shared" si="17"/>
        <v>0</v>
      </c>
      <c r="H117" s="22">
        <f t="shared" si="17"/>
        <v>0</v>
      </c>
    </row>
    <row r="118" spans="1:8" ht="27.75" customHeight="1" hidden="1">
      <c r="A118" s="70" t="s">
        <v>168</v>
      </c>
      <c r="B118" s="69" t="s">
        <v>8</v>
      </c>
      <c r="C118" s="69" t="s">
        <v>32</v>
      </c>
      <c r="D118" s="69" t="s">
        <v>348</v>
      </c>
      <c r="E118" s="69" t="s">
        <v>18</v>
      </c>
      <c r="F118" s="18">
        <v>0</v>
      </c>
      <c r="G118" s="61"/>
      <c r="H118" s="18">
        <f>F118+G118</f>
        <v>0</v>
      </c>
    </row>
    <row r="119" spans="1:8" ht="27.75" customHeight="1">
      <c r="A119" s="74" t="s">
        <v>184</v>
      </c>
      <c r="B119" s="36" t="s">
        <v>8</v>
      </c>
      <c r="C119" s="36" t="s">
        <v>32</v>
      </c>
      <c r="D119" s="76" t="s">
        <v>348</v>
      </c>
      <c r="E119" s="77" t="s">
        <v>36</v>
      </c>
      <c r="F119" s="22">
        <f>F120</f>
        <v>597665</v>
      </c>
      <c r="G119" s="22">
        <f>G120</f>
        <v>0</v>
      </c>
      <c r="H119" s="22">
        <f>H120</f>
        <v>597665</v>
      </c>
    </row>
    <row r="120" spans="1:8" ht="20.25" customHeight="1">
      <c r="A120" s="75" t="s">
        <v>261</v>
      </c>
      <c r="B120" s="69" t="s">
        <v>8</v>
      </c>
      <c r="C120" s="69" t="s">
        <v>32</v>
      </c>
      <c r="D120" s="78" t="s">
        <v>348</v>
      </c>
      <c r="E120" s="78" t="s">
        <v>114</v>
      </c>
      <c r="F120" s="61">
        <v>597665</v>
      </c>
      <c r="G120" s="61"/>
      <c r="H120" s="18">
        <f>F120+G120</f>
        <v>597665</v>
      </c>
    </row>
    <row r="121" spans="1:8" ht="69.75" customHeight="1">
      <c r="A121" s="35" t="s">
        <v>363</v>
      </c>
      <c r="B121" s="36" t="s">
        <v>8</v>
      </c>
      <c r="C121" s="36" t="s">
        <v>32</v>
      </c>
      <c r="D121" s="36" t="s">
        <v>361</v>
      </c>
      <c r="E121" s="36"/>
      <c r="F121" s="22">
        <f>F122</f>
        <v>26040</v>
      </c>
      <c r="G121" s="22">
        <f aca="true" t="shared" si="18" ref="G121:H123">G122</f>
        <v>0</v>
      </c>
      <c r="H121" s="22">
        <f t="shared" si="18"/>
        <v>26040</v>
      </c>
    </row>
    <row r="122" spans="1:8" ht="51.75" customHeight="1">
      <c r="A122" s="35" t="s">
        <v>364</v>
      </c>
      <c r="B122" s="36" t="s">
        <v>8</v>
      </c>
      <c r="C122" s="36" t="s">
        <v>32</v>
      </c>
      <c r="D122" s="36" t="s">
        <v>362</v>
      </c>
      <c r="E122" s="36"/>
      <c r="F122" s="22">
        <f>F123</f>
        <v>26040</v>
      </c>
      <c r="G122" s="22">
        <f t="shared" si="18"/>
        <v>0</v>
      </c>
      <c r="H122" s="22">
        <f t="shared" si="18"/>
        <v>26040</v>
      </c>
    </row>
    <row r="123" spans="1:8" ht="40.5" customHeight="1">
      <c r="A123" s="35" t="s">
        <v>164</v>
      </c>
      <c r="B123" s="36" t="s">
        <v>8</v>
      </c>
      <c r="C123" s="36" t="s">
        <v>32</v>
      </c>
      <c r="D123" s="36" t="s">
        <v>362</v>
      </c>
      <c r="E123" s="36" t="s">
        <v>14</v>
      </c>
      <c r="F123" s="22">
        <f>F124</f>
        <v>26040</v>
      </c>
      <c r="G123" s="22">
        <f t="shared" si="18"/>
        <v>0</v>
      </c>
      <c r="H123" s="22">
        <f t="shared" si="18"/>
        <v>26040</v>
      </c>
    </row>
    <row r="124" spans="1:8" ht="31.5" customHeight="1">
      <c r="A124" s="71" t="s">
        <v>165</v>
      </c>
      <c r="B124" s="72" t="s">
        <v>8</v>
      </c>
      <c r="C124" s="72" t="s">
        <v>32</v>
      </c>
      <c r="D124" s="72" t="s">
        <v>362</v>
      </c>
      <c r="E124" s="72" t="s">
        <v>15</v>
      </c>
      <c r="F124" s="18">
        <v>26040</v>
      </c>
      <c r="G124" s="18"/>
      <c r="H124" s="18">
        <f>F124+G124</f>
        <v>26040</v>
      </c>
    </row>
    <row r="125" spans="1:8" ht="25.5">
      <c r="A125" s="20" t="s">
        <v>202</v>
      </c>
      <c r="B125" s="21" t="s">
        <v>8</v>
      </c>
      <c r="C125" s="21" t="s">
        <v>54</v>
      </c>
      <c r="D125" s="21"/>
      <c r="E125" s="21"/>
      <c r="F125" s="22">
        <f aca="true" t="shared" si="19" ref="F125:F130">F126</f>
        <v>500000</v>
      </c>
      <c r="G125" s="22">
        <f aca="true" t="shared" si="20" ref="G125:G130">G126</f>
        <v>0</v>
      </c>
      <c r="H125" s="22">
        <f aca="true" t="shared" si="21" ref="H125:H130">H126</f>
        <v>500000</v>
      </c>
    </row>
    <row r="126" spans="1:8" ht="38.25">
      <c r="A126" s="20" t="s">
        <v>203</v>
      </c>
      <c r="B126" s="21" t="s">
        <v>8</v>
      </c>
      <c r="C126" s="21" t="s">
        <v>55</v>
      </c>
      <c r="D126" s="21"/>
      <c r="E126" s="21"/>
      <c r="F126" s="22">
        <f t="shared" si="19"/>
        <v>500000</v>
      </c>
      <c r="G126" s="22">
        <f t="shared" si="20"/>
        <v>0</v>
      </c>
      <c r="H126" s="22">
        <f t="shared" si="21"/>
        <v>500000</v>
      </c>
    </row>
    <row r="127" spans="1:8" ht="38.25">
      <c r="A127" s="20" t="s">
        <v>181</v>
      </c>
      <c r="B127" s="21" t="s">
        <v>8</v>
      </c>
      <c r="C127" s="21" t="s">
        <v>55</v>
      </c>
      <c r="D127" s="21" t="s">
        <v>33</v>
      </c>
      <c r="E127" s="21"/>
      <c r="F127" s="22">
        <f t="shared" si="19"/>
        <v>500000</v>
      </c>
      <c r="G127" s="22">
        <f t="shared" si="20"/>
        <v>0</v>
      </c>
      <c r="H127" s="22">
        <f t="shared" si="21"/>
        <v>500000</v>
      </c>
    </row>
    <row r="128" spans="1:8" ht="25.5">
      <c r="A128" s="20" t="s">
        <v>204</v>
      </c>
      <c r="B128" s="21" t="s">
        <v>8</v>
      </c>
      <c r="C128" s="21" t="s">
        <v>55</v>
      </c>
      <c r="D128" s="21" t="s">
        <v>56</v>
      </c>
      <c r="E128" s="21"/>
      <c r="F128" s="22">
        <f t="shared" si="19"/>
        <v>500000</v>
      </c>
      <c r="G128" s="22">
        <f t="shared" si="20"/>
        <v>0</v>
      </c>
      <c r="H128" s="22">
        <f t="shared" si="21"/>
        <v>500000</v>
      </c>
    </row>
    <row r="129" spans="1:8" ht="51.75" customHeight="1">
      <c r="A129" s="20" t="s">
        <v>205</v>
      </c>
      <c r="B129" s="21" t="s">
        <v>8</v>
      </c>
      <c r="C129" s="21" t="s">
        <v>55</v>
      </c>
      <c r="D129" s="21" t="s">
        <v>57</v>
      </c>
      <c r="E129" s="21"/>
      <c r="F129" s="22">
        <f t="shared" si="19"/>
        <v>500000</v>
      </c>
      <c r="G129" s="22">
        <f t="shared" si="20"/>
        <v>0</v>
      </c>
      <c r="H129" s="22">
        <f t="shared" si="21"/>
        <v>500000</v>
      </c>
    </row>
    <row r="130" spans="1:8" ht="25.5">
      <c r="A130" s="20" t="s">
        <v>167</v>
      </c>
      <c r="B130" s="21" t="s">
        <v>8</v>
      </c>
      <c r="C130" s="21" t="s">
        <v>55</v>
      </c>
      <c r="D130" s="21" t="s">
        <v>57</v>
      </c>
      <c r="E130" s="21" t="s">
        <v>17</v>
      </c>
      <c r="F130" s="22">
        <f t="shared" si="19"/>
        <v>500000</v>
      </c>
      <c r="G130" s="22">
        <f t="shared" si="20"/>
        <v>0</v>
      </c>
      <c r="H130" s="22">
        <f t="shared" si="21"/>
        <v>500000</v>
      </c>
    </row>
    <row r="131" spans="1:8" ht="29.25" customHeight="1">
      <c r="A131" s="16" t="s">
        <v>168</v>
      </c>
      <c r="B131" s="11" t="s">
        <v>8</v>
      </c>
      <c r="C131" s="11" t="s">
        <v>55</v>
      </c>
      <c r="D131" s="11" t="s">
        <v>57</v>
      </c>
      <c r="E131" s="11" t="s">
        <v>18</v>
      </c>
      <c r="F131" s="18">
        <v>500000</v>
      </c>
      <c r="G131" s="18"/>
      <c r="H131" s="18">
        <f>F131+G131</f>
        <v>500000</v>
      </c>
    </row>
    <row r="132" spans="1:8" ht="12.75">
      <c r="A132" s="20" t="s">
        <v>206</v>
      </c>
      <c r="B132" s="21" t="s">
        <v>8</v>
      </c>
      <c r="C132" s="21" t="s">
        <v>58</v>
      </c>
      <c r="D132" s="21"/>
      <c r="E132" s="21"/>
      <c r="F132" s="22">
        <f>F133+F153</f>
        <v>101214731.22</v>
      </c>
      <c r="G132" s="22">
        <f>G133+G153</f>
        <v>-13693.700000000012</v>
      </c>
      <c r="H132" s="22">
        <f>H133+H153</f>
        <v>101201037.52</v>
      </c>
    </row>
    <row r="133" spans="1:8" ht="12.75">
      <c r="A133" s="20" t="s">
        <v>207</v>
      </c>
      <c r="B133" s="21" t="s">
        <v>8</v>
      </c>
      <c r="C133" s="21" t="s">
        <v>59</v>
      </c>
      <c r="D133" s="21"/>
      <c r="E133" s="21"/>
      <c r="F133" s="22">
        <f>F134+F139+F148</f>
        <v>99011397.89</v>
      </c>
      <c r="G133" s="22">
        <f>G134+G139+G148</f>
        <v>0</v>
      </c>
      <c r="H133" s="22">
        <f>H134+H139+H148</f>
        <v>99011397.89</v>
      </c>
    </row>
    <row r="134" spans="1:8" ht="51">
      <c r="A134" s="35" t="s">
        <v>299</v>
      </c>
      <c r="B134" s="36" t="s">
        <v>8</v>
      </c>
      <c r="C134" s="36" t="s">
        <v>59</v>
      </c>
      <c r="D134" s="36" t="s">
        <v>155</v>
      </c>
      <c r="E134" s="36"/>
      <c r="F134" s="22">
        <f>F135</f>
        <v>126661.89</v>
      </c>
      <c r="G134" s="22">
        <f aca="true" t="shared" si="22" ref="G134:H137">G135</f>
        <v>0</v>
      </c>
      <c r="H134" s="22">
        <f t="shared" si="22"/>
        <v>126661.89</v>
      </c>
    </row>
    <row r="135" spans="1:8" ht="52.5" customHeight="1">
      <c r="A135" s="35" t="s">
        <v>355</v>
      </c>
      <c r="B135" s="36" t="s">
        <v>8</v>
      </c>
      <c r="C135" s="36" t="s">
        <v>59</v>
      </c>
      <c r="D135" s="36" t="s">
        <v>353</v>
      </c>
      <c r="E135" s="36"/>
      <c r="F135" s="22">
        <f>F136</f>
        <v>126661.89</v>
      </c>
      <c r="G135" s="22">
        <f t="shared" si="22"/>
        <v>0</v>
      </c>
      <c r="H135" s="22">
        <f t="shared" si="22"/>
        <v>126661.89</v>
      </c>
    </row>
    <row r="136" spans="1:8" ht="12.75">
      <c r="A136" s="35" t="s">
        <v>356</v>
      </c>
      <c r="B136" s="36" t="s">
        <v>8</v>
      </c>
      <c r="C136" s="36" t="s">
        <v>59</v>
      </c>
      <c r="D136" s="36" t="s">
        <v>354</v>
      </c>
      <c r="E136" s="36"/>
      <c r="F136" s="22">
        <f>F137</f>
        <v>126661.89</v>
      </c>
      <c r="G136" s="22">
        <f t="shared" si="22"/>
        <v>0</v>
      </c>
      <c r="H136" s="22">
        <f t="shared" si="22"/>
        <v>126661.89</v>
      </c>
    </row>
    <row r="137" spans="1:8" ht="25.5">
      <c r="A137" s="35" t="s">
        <v>167</v>
      </c>
      <c r="B137" s="36" t="s">
        <v>8</v>
      </c>
      <c r="C137" s="36" t="s">
        <v>59</v>
      </c>
      <c r="D137" s="36" t="s">
        <v>354</v>
      </c>
      <c r="E137" s="36" t="s">
        <v>17</v>
      </c>
      <c r="F137" s="22">
        <f>F138</f>
        <v>126661.89</v>
      </c>
      <c r="G137" s="22">
        <f t="shared" si="22"/>
        <v>0</v>
      </c>
      <c r="H137" s="22">
        <f t="shared" si="22"/>
        <v>126661.89</v>
      </c>
    </row>
    <row r="138" spans="1:8" ht="30.75" customHeight="1">
      <c r="A138" s="71" t="s">
        <v>168</v>
      </c>
      <c r="B138" s="72" t="s">
        <v>8</v>
      </c>
      <c r="C138" s="72" t="s">
        <v>59</v>
      </c>
      <c r="D138" s="72" t="s">
        <v>354</v>
      </c>
      <c r="E138" s="72" t="s">
        <v>18</v>
      </c>
      <c r="F138" s="18">
        <v>126661.89</v>
      </c>
      <c r="G138" s="18"/>
      <c r="H138" s="18">
        <f>F138+G138</f>
        <v>126661.89</v>
      </c>
    </row>
    <row r="139" spans="1:8" ht="39.75" customHeight="1">
      <c r="A139" s="20" t="s">
        <v>208</v>
      </c>
      <c r="B139" s="21" t="s">
        <v>8</v>
      </c>
      <c r="C139" s="21" t="s">
        <v>59</v>
      </c>
      <c r="D139" s="21" t="s">
        <v>60</v>
      </c>
      <c r="E139" s="21"/>
      <c r="F139" s="22">
        <f>F140</f>
        <v>97782555.2</v>
      </c>
      <c r="G139" s="22">
        <f aca="true" t="shared" si="23" ref="G139:H142">G140</f>
        <v>0</v>
      </c>
      <c r="H139" s="22">
        <f t="shared" si="23"/>
        <v>97782555.2</v>
      </c>
    </row>
    <row r="140" spans="1:8" ht="25.5">
      <c r="A140" s="20" t="s">
        <v>209</v>
      </c>
      <c r="B140" s="21" t="s">
        <v>8</v>
      </c>
      <c r="C140" s="21" t="s">
        <v>59</v>
      </c>
      <c r="D140" s="21" t="s">
        <v>61</v>
      </c>
      <c r="E140" s="21"/>
      <c r="F140" s="22">
        <f>F141+F144</f>
        <v>97782555.2</v>
      </c>
      <c r="G140" s="22">
        <f>G141+G144</f>
        <v>0</v>
      </c>
      <c r="H140" s="22">
        <f>H141+H144</f>
        <v>97782555.2</v>
      </c>
    </row>
    <row r="141" spans="1:8" ht="51">
      <c r="A141" s="20" t="s">
        <v>210</v>
      </c>
      <c r="B141" s="21" t="s">
        <v>8</v>
      </c>
      <c r="C141" s="21" t="s">
        <v>59</v>
      </c>
      <c r="D141" s="21" t="s">
        <v>62</v>
      </c>
      <c r="E141" s="21"/>
      <c r="F141" s="22">
        <f>F142</f>
        <v>34873241.46</v>
      </c>
      <c r="G141" s="22">
        <f t="shared" si="23"/>
        <v>0</v>
      </c>
      <c r="H141" s="22">
        <f t="shared" si="23"/>
        <v>34873241.46</v>
      </c>
    </row>
    <row r="142" spans="1:8" ht="25.5">
      <c r="A142" s="20" t="s">
        <v>167</v>
      </c>
      <c r="B142" s="21" t="s">
        <v>8</v>
      </c>
      <c r="C142" s="21" t="s">
        <v>59</v>
      </c>
      <c r="D142" s="21" t="s">
        <v>62</v>
      </c>
      <c r="E142" s="21" t="s">
        <v>17</v>
      </c>
      <c r="F142" s="22">
        <f>F143</f>
        <v>34873241.46</v>
      </c>
      <c r="G142" s="22">
        <f t="shared" si="23"/>
        <v>0</v>
      </c>
      <c r="H142" s="22">
        <f t="shared" si="23"/>
        <v>34873241.46</v>
      </c>
    </row>
    <row r="143" spans="1:10" ht="28.5" customHeight="1">
      <c r="A143" s="16" t="s">
        <v>168</v>
      </c>
      <c r="B143" s="11" t="s">
        <v>8</v>
      </c>
      <c r="C143" s="11" t="s">
        <v>59</v>
      </c>
      <c r="D143" s="11" t="s">
        <v>62</v>
      </c>
      <c r="E143" s="11" t="s">
        <v>18</v>
      </c>
      <c r="F143" s="18">
        <v>34873241.46</v>
      </c>
      <c r="G143" s="73"/>
      <c r="H143" s="18">
        <f>F143+G143</f>
        <v>34873241.46</v>
      </c>
      <c r="J143" s="40"/>
    </row>
    <row r="144" spans="1:10" ht="42.75" customHeight="1">
      <c r="A144" s="35" t="s">
        <v>360</v>
      </c>
      <c r="B144" s="36" t="s">
        <v>8</v>
      </c>
      <c r="C144" s="36" t="s">
        <v>59</v>
      </c>
      <c r="D144" s="36" t="s">
        <v>359</v>
      </c>
      <c r="E144" s="36"/>
      <c r="F144" s="22">
        <f>F145</f>
        <v>62909313.74</v>
      </c>
      <c r="G144" s="22">
        <f>G145</f>
        <v>0</v>
      </c>
      <c r="H144" s="22">
        <f>H145</f>
        <v>62909313.74</v>
      </c>
      <c r="J144" s="40"/>
    </row>
    <row r="145" spans="1:10" ht="28.5" customHeight="1">
      <c r="A145" s="35" t="s">
        <v>167</v>
      </c>
      <c r="B145" s="36" t="s">
        <v>8</v>
      </c>
      <c r="C145" s="36" t="s">
        <v>59</v>
      </c>
      <c r="D145" s="36" t="s">
        <v>359</v>
      </c>
      <c r="E145" s="36" t="s">
        <v>17</v>
      </c>
      <c r="F145" s="22">
        <f>F146+F147</f>
        <v>62909313.74</v>
      </c>
      <c r="G145" s="22">
        <f>G146+G147</f>
        <v>0</v>
      </c>
      <c r="H145" s="22">
        <f>H146+H147</f>
        <v>62909313.74</v>
      </c>
      <c r="J145" s="40"/>
    </row>
    <row r="146" spans="1:10" ht="28.5" customHeight="1">
      <c r="A146" s="85" t="s">
        <v>368</v>
      </c>
      <c r="B146" s="72" t="s">
        <v>8</v>
      </c>
      <c r="C146" s="72" t="s">
        <v>59</v>
      </c>
      <c r="D146" s="72" t="s">
        <v>359</v>
      </c>
      <c r="E146" s="72" t="s">
        <v>18</v>
      </c>
      <c r="F146" s="61">
        <v>57404374</v>
      </c>
      <c r="G146" s="61"/>
      <c r="H146" s="18">
        <f>F146+G146</f>
        <v>57404374</v>
      </c>
      <c r="J146" s="40"/>
    </row>
    <row r="147" spans="1:10" ht="28.5" customHeight="1">
      <c r="A147" s="71" t="s">
        <v>168</v>
      </c>
      <c r="B147" s="72" t="s">
        <v>8</v>
      </c>
      <c r="C147" s="72" t="s">
        <v>59</v>
      </c>
      <c r="D147" s="72" t="s">
        <v>359</v>
      </c>
      <c r="E147" s="72" t="s">
        <v>18</v>
      </c>
      <c r="F147" s="61">
        <v>5504939.74</v>
      </c>
      <c r="G147" s="61"/>
      <c r="H147" s="18">
        <f>F147+G147</f>
        <v>5504939.74</v>
      </c>
      <c r="J147" s="40"/>
    </row>
    <row r="148" spans="1:8" ht="70.5" customHeight="1">
      <c r="A148" s="45" t="s">
        <v>161</v>
      </c>
      <c r="B148" s="46" t="s">
        <v>8</v>
      </c>
      <c r="C148" s="46" t="s">
        <v>59</v>
      </c>
      <c r="D148" s="46" t="s">
        <v>11</v>
      </c>
      <c r="E148" s="46"/>
      <c r="F148" s="22">
        <f>F149</f>
        <v>1102180.8</v>
      </c>
      <c r="G148" s="22">
        <f aca="true" t="shared" si="24" ref="G148:H151">G149</f>
        <v>0</v>
      </c>
      <c r="H148" s="22">
        <f t="shared" si="24"/>
        <v>1102180.8</v>
      </c>
    </row>
    <row r="149" spans="1:8" ht="28.5" customHeight="1">
      <c r="A149" s="45" t="s">
        <v>177</v>
      </c>
      <c r="B149" s="46" t="s">
        <v>8</v>
      </c>
      <c r="C149" s="46" t="s">
        <v>59</v>
      </c>
      <c r="D149" s="46" t="s">
        <v>29</v>
      </c>
      <c r="E149" s="46"/>
      <c r="F149" s="22">
        <f>F150</f>
        <v>1102180.8</v>
      </c>
      <c r="G149" s="22">
        <f t="shared" si="24"/>
        <v>0</v>
      </c>
      <c r="H149" s="22">
        <f t="shared" si="24"/>
        <v>1102180.8</v>
      </c>
    </row>
    <row r="150" spans="1:8" ht="28.5" customHeight="1">
      <c r="A150" s="45" t="s">
        <v>178</v>
      </c>
      <c r="B150" s="46" t="s">
        <v>8</v>
      </c>
      <c r="C150" s="46" t="s">
        <v>59</v>
      </c>
      <c r="D150" s="46" t="s">
        <v>30</v>
      </c>
      <c r="E150" s="46"/>
      <c r="F150" s="22">
        <f>F151</f>
        <v>1102180.8</v>
      </c>
      <c r="G150" s="22">
        <f t="shared" si="24"/>
        <v>0</v>
      </c>
      <c r="H150" s="22">
        <f t="shared" si="24"/>
        <v>1102180.8</v>
      </c>
    </row>
    <row r="151" spans="1:8" ht="28.5" customHeight="1">
      <c r="A151" s="45" t="s">
        <v>167</v>
      </c>
      <c r="B151" s="46" t="s">
        <v>8</v>
      </c>
      <c r="C151" s="46" t="s">
        <v>59</v>
      </c>
      <c r="D151" s="46" t="s">
        <v>30</v>
      </c>
      <c r="E151" s="46" t="s">
        <v>17</v>
      </c>
      <c r="F151" s="22">
        <f>F152</f>
        <v>1102180.8</v>
      </c>
      <c r="G151" s="22">
        <f t="shared" si="24"/>
        <v>0</v>
      </c>
      <c r="H151" s="22">
        <f t="shared" si="24"/>
        <v>1102180.8</v>
      </c>
    </row>
    <row r="152" spans="1:8" ht="28.5" customHeight="1">
      <c r="A152" s="45" t="s">
        <v>168</v>
      </c>
      <c r="B152" s="46" t="s">
        <v>8</v>
      </c>
      <c r="C152" s="46" t="s">
        <v>59</v>
      </c>
      <c r="D152" s="46" t="s">
        <v>30</v>
      </c>
      <c r="E152" s="46" t="s">
        <v>18</v>
      </c>
      <c r="F152" s="18">
        <v>1102180.8</v>
      </c>
      <c r="G152" s="18"/>
      <c r="H152" s="18">
        <f>F152+G152</f>
        <v>1102180.8</v>
      </c>
    </row>
    <row r="153" spans="1:8" ht="27.75" customHeight="1">
      <c r="A153" s="20" t="s">
        <v>211</v>
      </c>
      <c r="B153" s="21" t="s">
        <v>8</v>
      </c>
      <c r="C153" s="21" t="s">
        <v>63</v>
      </c>
      <c r="D153" s="21"/>
      <c r="E153" s="21"/>
      <c r="F153" s="22">
        <f>F154+F159+F174+F186</f>
        <v>2203333.33</v>
      </c>
      <c r="G153" s="22">
        <f>G154+G159+G174+G186</f>
        <v>-13693.700000000012</v>
      </c>
      <c r="H153" s="22">
        <f>H154+H159+H174+H186</f>
        <v>2189639.63</v>
      </c>
    </row>
    <row r="154" spans="1:8" ht="51">
      <c r="A154" s="20" t="s">
        <v>189</v>
      </c>
      <c r="B154" s="21" t="s">
        <v>8</v>
      </c>
      <c r="C154" s="21" t="s">
        <v>63</v>
      </c>
      <c r="D154" s="21" t="s">
        <v>41</v>
      </c>
      <c r="E154" s="21"/>
      <c r="F154" s="22">
        <f>F155</f>
        <v>600000</v>
      </c>
      <c r="G154" s="22">
        <f aca="true" t="shared" si="25" ref="G154:H157">G155</f>
        <v>0</v>
      </c>
      <c r="H154" s="22">
        <f t="shared" si="25"/>
        <v>600000</v>
      </c>
    </row>
    <row r="155" spans="1:8" ht="51">
      <c r="A155" s="20" t="s">
        <v>190</v>
      </c>
      <c r="B155" s="21" t="s">
        <v>8</v>
      </c>
      <c r="C155" s="21" t="s">
        <v>63</v>
      </c>
      <c r="D155" s="21" t="s">
        <v>42</v>
      </c>
      <c r="E155" s="21"/>
      <c r="F155" s="22">
        <f>F156</f>
        <v>600000</v>
      </c>
      <c r="G155" s="22">
        <f t="shared" si="25"/>
        <v>0</v>
      </c>
      <c r="H155" s="22">
        <f t="shared" si="25"/>
        <v>600000</v>
      </c>
    </row>
    <row r="156" spans="1:8" ht="66" customHeight="1">
      <c r="A156" s="20" t="s">
        <v>191</v>
      </c>
      <c r="B156" s="21" t="s">
        <v>8</v>
      </c>
      <c r="C156" s="21" t="s">
        <v>63</v>
      </c>
      <c r="D156" s="21" t="s">
        <v>43</v>
      </c>
      <c r="E156" s="21"/>
      <c r="F156" s="22">
        <f>F157</f>
        <v>600000</v>
      </c>
      <c r="G156" s="22">
        <f t="shared" si="25"/>
        <v>0</v>
      </c>
      <c r="H156" s="22">
        <f t="shared" si="25"/>
        <v>600000</v>
      </c>
    </row>
    <row r="157" spans="1:8" ht="25.5">
      <c r="A157" s="20" t="s">
        <v>167</v>
      </c>
      <c r="B157" s="21" t="s">
        <v>8</v>
      </c>
      <c r="C157" s="21" t="s">
        <v>63</v>
      </c>
      <c r="D157" s="21" t="s">
        <v>43</v>
      </c>
      <c r="E157" s="21" t="s">
        <v>17</v>
      </c>
      <c r="F157" s="22">
        <f>F158</f>
        <v>600000</v>
      </c>
      <c r="G157" s="22">
        <f t="shared" si="25"/>
        <v>0</v>
      </c>
      <c r="H157" s="22">
        <f t="shared" si="25"/>
        <v>600000</v>
      </c>
    </row>
    <row r="158" spans="1:8" ht="28.5" customHeight="1">
      <c r="A158" s="16" t="s">
        <v>168</v>
      </c>
      <c r="B158" s="11" t="s">
        <v>8</v>
      </c>
      <c r="C158" s="11" t="s">
        <v>63</v>
      </c>
      <c r="D158" s="11" t="s">
        <v>43</v>
      </c>
      <c r="E158" s="11" t="s">
        <v>18</v>
      </c>
      <c r="F158" s="18">
        <v>600000</v>
      </c>
      <c r="G158" s="18"/>
      <c r="H158" s="18">
        <f>F158+G158</f>
        <v>600000</v>
      </c>
    </row>
    <row r="159" spans="1:8" ht="51">
      <c r="A159" s="20" t="s">
        <v>212</v>
      </c>
      <c r="B159" s="21" t="s">
        <v>8</v>
      </c>
      <c r="C159" s="21" t="s">
        <v>63</v>
      </c>
      <c r="D159" s="21" t="s">
        <v>64</v>
      </c>
      <c r="E159" s="21"/>
      <c r="F159" s="22">
        <f>F160</f>
        <v>635000</v>
      </c>
      <c r="G159" s="22">
        <f>G160</f>
        <v>-13693.700000000012</v>
      </c>
      <c r="H159" s="22">
        <f>H160</f>
        <v>621306.3</v>
      </c>
    </row>
    <row r="160" spans="1:8" ht="28.5" customHeight="1">
      <c r="A160" s="20" t="s">
        <v>213</v>
      </c>
      <c r="B160" s="21" t="s">
        <v>8</v>
      </c>
      <c r="C160" s="21" t="s">
        <v>63</v>
      </c>
      <c r="D160" s="21" t="s">
        <v>65</v>
      </c>
      <c r="E160" s="21"/>
      <c r="F160" s="22">
        <f>F161+F164+F167+F170</f>
        <v>635000</v>
      </c>
      <c r="G160" s="22">
        <f>G161+G164+G167+G170</f>
        <v>-13693.700000000012</v>
      </c>
      <c r="H160" s="22">
        <f>H161+H164+H167+H170</f>
        <v>621306.3</v>
      </c>
    </row>
    <row r="161" spans="1:8" ht="55.5" customHeight="1">
      <c r="A161" s="20" t="s">
        <v>214</v>
      </c>
      <c r="B161" s="21" t="s">
        <v>8</v>
      </c>
      <c r="C161" s="21" t="s">
        <v>63</v>
      </c>
      <c r="D161" s="21" t="s">
        <v>66</v>
      </c>
      <c r="E161" s="21"/>
      <c r="F161" s="22">
        <f aca="true" t="shared" si="26" ref="F161:H162">F162</f>
        <v>585000</v>
      </c>
      <c r="G161" s="22">
        <f t="shared" si="26"/>
        <v>-253693.7</v>
      </c>
      <c r="H161" s="22">
        <f t="shared" si="26"/>
        <v>331306.3</v>
      </c>
    </row>
    <row r="162" spans="1:8" ht="25.5">
      <c r="A162" s="20" t="s">
        <v>167</v>
      </c>
      <c r="B162" s="21" t="s">
        <v>8</v>
      </c>
      <c r="C162" s="21" t="s">
        <v>63</v>
      </c>
      <c r="D162" s="21" t="s">
        <v>66</v>
      </c>
      <c r="E162" s="21" t="s">
        <v>17</v>
      </c>
      <c r="F162" s="22">
        <f t="shared" si="26"/>
        <v>585000</v>
      </c>
      <c r="G162" s="22">
        <f t="shared" si="26"/>
        <v>-253693.7</v>
      </c>
      <c r="H162" s="22">
        <f t="shared" si="26"/>
        <v>331306.3</v>
      </c>
    </row>
    <row r="163" spans="1:8" ht="32.25" customHeight="1">
      <c r="A163" s="16" t="s">
        <v>168</v>
      </c>
      <c r="B163" s="11" t="s">
        <v>8</v>
      </c>
      <c r="C163" s="11" t="s">
        <v>63</v>
      </c>
      <c r="D163" s="11" t="s">
        <v>66</v>
      </c>
      <c r="E163" s="11" t="s">
        <v>18</v>
      </c>
      <c r="F163" s="18">
        <v>585000</v>
      </c>
      <c r="G163" s="61">
        <f>-101693.7-152000</f>
        <v>-253693.7</v>
      </c>
      <c r="H163" s="18">
        <f>F163+G163</f>
        <v>331306.3</v>
      </c>
    </row>
    <row r="164" spans="1:8" ht="54.75" customHeight="1">
      <c r="A164" s="20" t="s">
        <v>215</v>
      </c>
      <c r="B164" s="21" t="s">
        <v>8</v>
      </c>
      <c r="C164" s="21" t="s">
        <v>63</v>
      </c>
      <c r="D164" s="21" t="s">
        <v>67</v>
      </c>
      <c r="E164" s="21"/>
      <c r="F164" s="22">
        <f aca="true" t="shared" si="27" ref="F164:H165">F165</f>
        <v>10000</v>
      </c>
      <c r="G164" s="22">
        <f t="shared" si="27"/>
        <v>0</v>
      </c>
      <c r="H164" s="22">
        <f t="shared" si="27"/>
        <v>10000</v>
      </c>
    </row>
    <row r="165" spans="1:8" ht="25.5">
      <c r="A165" s="20" t="s">
        <v>167</v>
      </c>
      <c r="B165" s="21" t="s">
        <v>8</v>
      </c>
      <c r="C165" s="21" t="s">
        <v>63</v>
      </c>
      <c r="D165" s="21" t="s">
        <v>67</v>
      </c>
      <c r="E165" s="21" t="s">
        <v>17</v>
      </c>
      <c r="F165" s="22">
        <f t="shared" si="27"/>
        <v>10000</v>
      </c>
      <c r="G165" s="22">
        <f t="shared" si="27"/>
        <v>0</v>
      </c>
      <c r="H165" s="22">
        <f t="shared" si="27"/>
        <v>10000</v>
      </c>
    </row>
    <row r="166" spans="1:8" ht="32.25" customHeight="1">
      <c r="A166" s="16" t="s">
        <v>168</v>
      </c>
      <c r="B166" s="11" t="s">
        <v>8</v>
      </c>
      <c r="C166" s="11" t="s">
        <v>63</v>
      </c>
      <c r="D166" s="11" t="s">
        <v>67</v>
      </c>
      <c r="E166" s="11" t="s">
        <v>18</v>
      </c>
      <c r="F166" s="18">
        <v>10000</v>
      </c>
      <c r="G166" s="18"/>
      <c r="H166" s="18">
        <f>F166+G166</f>
        <v>10000</v>
      </c>
    </row>
    <row r="167" spans="1:8" ht="51.75" customHeight="1">
      <c r="A167" s="35" t="s">
        <v>358</v>
      </c>
      <c r="B167" s="36" t="s">
        <v>8</v>
      </c>
      <c r="C167" s="36" t="s">
        <v>63</v>
      </c>
      <c r="D167" s="36" t="s">
        <v>357</v>
      </c>
      <c r="E167" s="36"/>
      <c r="F167" s="22">
        <f aca="true" t="shared" si="28" ref="F167:H168">F168</f>
        <v>40000</v>
      </c>
      <c r="G167" s="22">
        <f t="shared" si="28"/>
        <v>0</v>
      </c>
      <c r="H167" s="22">
        <f t="shared" si="28"/>
        <v>40000</v>
      </c>
    </row>
    <row r="168" spans="1:8" ht="33.75" customHeight="1">
      <c r="A168" s="35" t="s">
        <v>167</v>
      </c>
      <c r="B168" s="36" t="s">
        <v>8</v>
      </c>
      <c r="C168" s="36" t="s">
        <v>63</v>
      </c>
      <c r="D168" s="36" t="s">
        <v>357</v>
      </c>
      <c r="E168" s="36" t="s">
        <v>17</v>
      </c>
      <c r="F168" s="22">
        <f t="shared" si="28"/>
        <v>40000</v>
      </c>
      <c r="G168" s="22">
        <f t="shared" si="28"/>
        <v>0</v>
      </c>
      <c r="H168" s="22">
        <f t="shared" si="28"/>
        <v>40000</v>
      </c>
    </row>
    <row r="169" spans="1:8" ht="32.25" customHeight="1">
      <c r="A169" s="71" t="s">
        <v>168</v>
      </c>
      <c r="B169" s="72" t="s">
        <v>8</v>
      </c>
      <c r="C169" s="72" t="s">
        <v>63</v>
      </c>
      <c r="D169" s="72" t="s">
        <v>357</v>
      </c>
      <c r="E169" s="72" t="s">
        <v>18</v>
      </c>
      <c r="F169" s="18">
        <v>40000</v>
      </c>
      <c r="G169" s="18"/>
      <c r="H169" s="18">
        <f>F169+G169</f>
        <v>40000</v>
      </c>
    </row>
    <row r="170" spans="1:8" ht="32.25" customHeight="1">
      <c r="A170" s="79" t="s">
        <v>367</v>
      </c>
      <c r="B170" s="80" t="s">
        <v>8</v>
      </c>
      <c r="C170" s="80" t="s">
        <v>63</v>
      </c>
      <c r="D170" s="80" t="s">
        <v>366</v>
      </c>
      <c r="E170" s="80"/>
      <c r="F170" s="22">
        <f>F171</f>
        <v>0</v>
      </c>
      <c r="G170" s="22">
        <f>G171</f>
        <v>240000</v>
      </c>
      <c r="H170" s="22">
        <f>H171</f>
        <v>240000</v>
      </c>
    </row>
    <row r="171" spans="1:8" ht="29.25" customHeight="1">
      <c r="A171" s="79" t="s">
        <v>167</v>
      </c>
      <c r="B171" s="80" t="s">
        <v>8</v>
      </c>
      <c r="C171" s="80" t="s">
        <v>63</v>
      </c>
      <c r="D171" s="80" t="s">
        <v>366</v>
      </c>
      <c r="E171" s="80" t="s">
        <v>17</v>
      </c>
      <c r="F171" s="22">
        <f>F172+F173</f>
        <v>0</v>
      </c>
      <c r="G171" s="22">
        <f>G172+G173</f>
        <v>240000</v>
      </c>
      <c r="H171" s="22">
        <f>H172+H173</f>
        <v>240000</v>
      </c>
    </row>
    <row r="172" spans="1:8" ht="28.5" customHeight="1">
      <c r="A172" s="83" t="s">
        <v>368</v>
      </c>
      <c r="B172" s="82" t="s">
        <v>8</v>
      </c>
      <c r="C172" s="82" t="s">
        <v>63</v>
      </c>
      <c r="D172" s="82" t="s">
        <v>366</v>
      </c>
      <c r="E172" s="82" t="s">
        <v>18</v>
      </c>
      <c r="F172" s="18"/>
      <c r="G172" s="61">
        <v>138306.3</v>
      </c>
      <c r="H172" s="18">
        <f>F172+G172</f>
        <v>138306.3</v>
      </c>
    </row>
    <row r="173" spans="1:8" ht="41.25" customHeight="1">
      <c r="A173" s="83" t="s">
        <v>369</v>
      </c>
      <c r="B173" s="82" t="s">
        <v>8</v>
      </c>
      <c r="C173" s="82" t="s">
        <v>63</v>
      </c>
      <c r="D173" s="82" t="s">
        <v>366</v>
      </c>
      <c r="E173" s="82" t="s">
        <v>18</v>
      </c>
      <c r="F173" s="18"/>
      <c r="G173" s="61">
        <v>101693.7</v>
      </c>
      <c r="H173" s="18">
        <f>F173+G173</f>
        <v>101693.7</v>
      </c>
    </row>
    <row r="174" spans="1:8" ht="40.5" customHeight="1">
      <c r="A174" s="20" t="s">
        <v>216</v>
      </c>
      <c r="B174" s="21" t="s">
        <v>8</v>
      </c>
      <c r="C174" s="21" t="s">
        <v>63</v>
      </c>
      <c r="D174" s="21" t="s">
        <v>68</v>
      </c>
      <c r="E174" s="21"/>
      <c r="F174" s="22">
        <f>F175</f>
        <v>600000</v>
      </c>
      <c r="G174" s="22">
        <f>G175</f>
        <v>0</v>
      </c>
      <c r="H174" s="22">
        <f>H175</f>
        <v>600000</v>
      </c>
    </row>
    <row r="175" spans="1:8" ht="40.5" customHeight="1">
      <c r="A175" s="20" t="s">
        <v>217</v>
      </c>
      <c r="B175" s="21" t="s">
        <v>8</v>
      </c>
      <c r="C175" s="21" t="s">
        <v>63</v>
      </c>
      <c r="D175" s="21" t="s">
        <v>69</v>
      </c>
      <c r="E175" s="21"/>
      <c r="F175" s="22">
        <f>F176+F181</f>
        <v>600000</v>
      </c>
      <c r="G175" s="22">
        <f>G176+G181</f>
        <v>0</v>
      </c>
      <c r="H175" s="22">
        <f>H176+H181</f>
        <v>600000</v>
      </c>
    </row>
    <row r="176" spans="1:8" ht="12.75">
      <c r="A176" s="20" t="s">
        <v>218</v>
      </c>
      <c r="B176" s="21" t="s">
        <v>8</v>
      </c>
      <c r="C176" s="21" t="s">
        <v>63</v>
      </c>
      <c r="D176" s="21" t="s">
        <v>70</v>
      </c>
      <c r="E176" s="21"/>
      <c r="F176" s="22">
        <f>F177+F179</f>
        <v>300000</v>
      </c>
      <c r="G176" s="22">
        <f>G177+G179</f>
        <v>0</v>
      </c>
      <c r="H176" s="22">
        <f>H177+H179</f>
        <v>300000</v>
      </c>
    </row>
    <row r="177" spans="1:8" ht="25.5">
      <c r="A177" s="20" t="s">
        <v>167</v>
      </c>
      <c r="B177" s="21" t="s">
        <v>8</v>
      </c>
      <c r="C177" s="21" t="s">
        <v>63</v>
      </c>
      <c r="D177" s="21" t="s">
        <v>70</v>
      </c>
      <c r="E177" s="21" t="s">
        <v>17</v>
      </c>
      <c r="F177" s="22">
        <f>F178</f>
        <v>0</v>
      </c>
      <c r="G177" s="22">
        <f>G178</f>
        <v>0</v>
      </c>
      <c r="H177" s="22">
        <f>H178</f>
        <v>0</v>
      </c>
    </row>
    <row r="178" spans="1:8" ht="28.5" customHeight="1">
      <c r="A178" s="16" t="s">
        <v>168</v>
      </c>
      <c r="B178" s="11" t="s">
        <v>8</v>
      </c>
      <c r="C178" s="11" t="s">
        <v>63</v>
      </c>
      <c r="D178" s="11" t="s">
        <v>70</v>
      </c>
      <c r="E178" s="11" t="s">
        <v>18</v>
      </c>
      <c r="F178" s="18">
        <v>0</v>
      </c>
      <c r="G178" s="18"/>
      <c r="H178" s="18">
        <f>F178+G178</f>
        <v>0</v>
      </c>
    </row>
    <row r="179" spans="1:8" ht="28.5" customHeight="1">
      <c r="A179" s="24" t="s">
        <v>184</v>
      </c>
      <c r="B179" s="21" t="s">
        <v>8</v>
      </c>
      <c r="C179" s="21" t="s">
        <v>63</v>
      </c>
      <c r="D179" s="21" t="s">
        <v>70</v>
      </c>
      <c r="E179" s="21" t="s">
        <v>36</v>
      </c>
      <c r="F179" s="22">
        <f>F180</f>
        <v>300000</v>
      </c>
      <c r="G179" s="22">
        <f>G180</f>
        <v>0</v>
      </c>
      <c r="H179" s="22">
        <f>H180</f>
        <v>300000</v>
      </c>
    </row>
    <row r="180" spans="1:8" ht="14.25" customHeight="1">
      <c r="A180" s="26" t="s">
        <v>261</v>
      </c>
      <c r="B180" s="11" t="s">
        <v>8</v>
      </c>
      <c r="C180" s="11" t="s">
        <v>63</v>
      </c>
      <c r="D180" s="11" t="s">
        <v>70</v>
      </c>
      <c r="E180" s="11" t="s">
        <v>114</v>
      </c>
      <c r="F180" s="18">
        <v>300000</v>
      </c>
      <c r="G180" s="18"/>
      <c r="H180" s="18">
        <f>F180+G180</f>
        <v>300000</v>
      </c>
    </row>
    <row r="181" spans="1:8" ht="39.75" customHeight="1">
      <c r="A181" s="20" t="s">
        <v>219</v>
      </c>
      <c r="B181" s="21" t="s">
        <v>8</v>
      </c>
      <c r="C181" s="21" t="s">
        <v>63</v>
      </c>
      <c r="D181" s="21" t="s">
        <v>71</v>
      </c>
      <c r="E181" s="21"/>
      <c r="F181" s="22">
        <f>F182+F184</f>
        <v>300000</v>
      </c>
      <c r="G181" s="22">
        <f>G182+G184</f>
        <v>0</v>
      </c>
      <c r="H181" s="22">
        <f>H182+H184</f>
        <v>300000</v>
      </c>
    </row>
    <row r="182" spans="1:8" ht="25.5" hidden="1">
      <c r="A182" s="20" t="s">
        <v>167</v>
      </c>
      <c r="B182" s="21" t="s">
        <v>8</v>
      </c>
      <c r="C182" s="21" t="s">
        <v>63</v>
      </c>
      <c r="D182" s="21" t="s">
        <v>71</v>
      </c>
      <c r="E182" s="21" t="s">
        <v>17</v>
      </c>
      <c r="F182" s="22">
        <f>F183</f>
        <v>0</v>
      </c>
      <c r="G182" s="22">
        <f>G183</f>
        <v>0</v>
      </c>
      <c r="H182" s="22">
        <f>H183</f>
        <v>0</v>
      </c>
    </row>
    <row r="183" spans="1:8" ht="32.25" customHeight="1" hidden="1">
      <c r="A183" s="16" t="s">
        <v>168</v>
      </c>
      <c r="B183" s="11" t="s">
        <v>8</v>
      </c>
      <c r="C183" s="11" t="s">
        <v>63</v>
      </c>
      <c r="D183" s="11" t="s">
        <v>71</v>
      </c>
      <c r="E183" s="11" t="s">
        <v>18</v>
      </c>
      <c r="F183" s="18">
        <v>0</v>
      </c>
      <c r="G183" s="18"/>
      <c r="H183" s="18">
        <f>F183+G183</f>
        <v>0</v>
      </c>
    </row>
    <row r="184" spans="1:8" ht="32.25" customHeight="1">
      <c r="A184" s="24" t="s">
        <v>184</v>
      </c>
      <c r="B184" s="21" t="s">
        <v>8</v>
      </c>
      <c r="C184" s="21" t="s">
        <v>63</v>
      </c>
      <c r="D184" s="21" t="s">
        <v>71</v>
      </c>
      <c r="E184" s="21" t="s">
        <v>36</v>
      </c>
      <c r="F184" s="22">
        <f>F185</f>
        <v>300000</v>
      </c>
      <c r="G184" s="22">
        <f>G185</f>
        <v>0</v>
      </c>
      <c r="H184" s="22">
        <f>H185</f>
        <v>300000</v>
      </c>
    </row>
    <row r="185" spans="1:8" ht="17.25" customHeight="1">
      <c r="A185" s="26" t="s">
        <v>261</v>
      </c>
      <c r="B185" s="11" t="s">
        <v>8</v>
      </c>
      <c r="C185" s="11" t="s">
        <v>63</v>
      </c>
      <c r="D185" s="11" t="s">
        <v>71</v>
      </c>
      <c r="E185" s="11" t="s">
        <v>114</v>
      </c>
      <c r="F185" s="18">
        <v>300000</v>
      </c>
      <c r="G185" s="18"/>
      <c r="H185" s="18">
        <f>F185+G185</f>
        <v>300000</v>
      </c>
    </row>
    <row r="186" spans="1:8" ht="78" customHeight="1">
      <c r="A186" s="20" t="s">
        <v>161</v>
      </c>
      <c r="B186" s="21" t="s">
        <v>8</v>
      </c>
      <c r="C186" s="21" t="s">
        <v>63</v>
      </c>
      <c r="D186" s="21" t="s">
        <v>11</v>
      </c>
      <c r="E186" s="21"/>
      <c r="F186" s="22">
        <f>F187+F191</f>
        <v>368333.33</v>
      </c>
      <c r="G186" s="22">
        <f>G187+G191</f>
        <v>0</v>
      </c>
      <c r="H186" s="22">
        <f>H187+H191</f>
        <v>368333.33</v>
      </c>
    </row>
    <row r="187" spans="1:8" ht="25.5">
      <c r="A187" s="35" t="s">
        <v>177</v>
      </c>
      <c r="B187" s="36" t="s">
        <v>8</v>
      </c>
      <c r="C187" s="36" t="s">
        <v>63</v>
      </c>
      <c r="D187" s="36" t="s">
        <v>29</v>
      </c>
      <c r="E187" s="36"/>
      <c r="F187" s="22">
        <f>F188</f>
        <v>268333.33</v>
      </c>
      <c r="G187" s="22">
        <f aca="true" t="shared" si="29" ref="G187:H189">G188</f>
        <v>0</v>
      </c>
      <c r="H187" s="22">
        <f t="shared" si="29"/>
        <v>268333.33</v>
      </c>
    </row>
    <row r="188" spans="1:8" ht="25.5">
      <c r="A188" s="35" t="s">
        <v>178</v>
      </c>
      <c r="B188" s="36" t="s">
        <v>8</v>
      </c>
      <c r="C188" s="36" t="s">
        <v>63</v>
      </c>
      <c r="D188" s="36" t="s">
        <v>30</v>
      </c>
      <c r="E188" s="36"/>
      <c r="F188" s="22">
        <f>F189</f>
        <v>268333.33</v>
      </c>
      <c r="G188" s="22">
        <f t="shared" si="29"/>
        <v>0</v>
      </c>
      <c r="H188" s="22">
        <f t="shared" si="29"/>
        <v>268333.33</v>
      </c>
    </row>
    <row r="189" spans="1:8" ht="25.5">
      <c r="A189" s="35" t="s">
        <v>167</v>
      </c>
      <c r="B189" s="36" t="s">
        <v>8</v>
      </c>
      <c r="C189" s="36" t="s">
        <v>63</v>
      </c>
      <c r="D189" s="36" t="s">
        <v>30</v>
      </c>
      <c r="E189" s="36" t="s">
        <v>17</v>
      </c>
      <c r="F189" s="22">
        <f>F190</f>
        <v>268333.33</v>
      </c>
      <c r="G189" s="22">
        <f t="shared" si="29"/>
        <v>0</v>
      </c>
      <c r="H189" s="22">
        <f t="shared" si="29"/>
        <v>268333.33</v>
      </c>
    </row>
    <row r="190" spans="1:8" ht="29.25" customHeight="1">
      <c r="A190" s="33" t="s">
        <v>168</v>
      </c>
      <c r="B190" s="34" t="s">
        <v>8</v>
      </c>
      <c r="C190" s="34" t="s">
        <v>63</v>
      </c>
      <c r="D190" s="34" t="s">
        <v>30</v>
      </c>
      <c r="E190" s="34" t="s">
        <v>18</v>
      </c>
      <c r="F190" s="18">
        <v>268333.33</v>
      </c>
      <c r="G190" s="18"/>
      <c r="H190" s="18">
        <f>F190+G190</f>
        <v>268333.33</v>
      </c>
    </row>
    <row r="191" spans="1:8" ht="38.25">
      <c r="A191" s="20" t="s">
        <v>220</v>
      </c>
      <c r="B191" s="21" t="s">
        <v>8</v>
      </c>
      <c r="C191" s="21" t="s">
        <v>63</v>
      </c>
      <c r="D191" s="21" t="s">
        <v>72</v>
      </c>
      <c r="E191" s="21"/>
      <c r="F191" s="22">
        <f>F192</f>
        <v>100000</v>
      </c>
      <c r="G191" s="22">
        <f aca="true" t="shared" si="30" ref="G191:H193">G192</f>
        <v>0</v>
      </c>
      <c r="H191" s="22">
        <f t="shared" si="30"/>
        <v>100000</v>
      </c>
    </row>
    <row r="192" spans="1:8" ht="25.5">
      <c r="A192" s="20" t="s">
        <v>221</v>
      </c>
      <c r="B192" s="21" t="s">
        <v>8</v>
      </c>
      <c r="C192" s="21" t="s">
        <v>63</v>
      </c>
      <c r="D192" s="21" t="s">
        <v>73</v>
      </c>
      <c r="E192" s="21"/>
      <c r="F192" s="22">
        <f>F193</f>
        <v>100000</v>
      </c>
      <c r="G192" s="22">
        <f t="shared" si="30"/>
        <v>0</v>
      </c>
      <c r="H192" s="22">
        <f t="shared" si="30"/>
        <v>100000</v>
      </c>
    </row>
    <row r="193" spans="1:8" ht="12.75">
      <c r="A193" s="20" t="s">
        <v>222</v>
      </c>
      <c r="B193" s="21" t="s">
        <v>8</v>
      </c>
      <c r="C193" s="21" t="s">
        <v>63</v>
      </c>
      <c r="D193" s="21" t="s">
        <v>73</v>
      </c>
      <c r="E193" s="21" t="s">
        <v>74</v>
      </c>
      <c r="F193" s="22">
        <f>F194</f>
        <v>100000</v>
      </c>
      <c r="G193" s="22">
        <f t="shared" si="30"/>
        <v>0</v>
      </c>
      <c r="H193" s="22">
        <f t="shared" si="30"/>
        <v>100000</v>
      </c>
    </row>
    <row r="194" spans="1:8" ht="12.75">
      <c r="A194" s="16" t="s">
        <v>223</v>
      </c>
      <c r="B194" s="11" t="s">
        <v>8</v>
      </c>
      <c r="C194" s="11" t="s">
        <v>63</v>
      </c>
      <c r="D194" s="11" t="s">
        <v>73</v>
      </c>
      <c r="E194" s="11" t="s">
        <v>75</v>
      </c>
      <c r="F194" s="18">
        <v>100000</v>
      </c>
      <c r="G194" s="18"/>
      <c r="H194" s="18">
        <f>F194+G194</f>
        <v>100000</v>
      </c>
    </row>
    <row r="195" spans="1:8" ht="12.75">
      <c r="A195" s="20" t="s">
        <v>224</v>
      </c>
      <c r="B195" s="21" t="s">
        <v>8</v>
      </c>
      <c r="C195" s="21" t="s">
        <v>76</v>
      </c>
      <c r="D195" s="21"/>
      <c r="E195" s="21"/>
      <c r="F195" s="22">
        <f>F196+F212+F248</f>
        <v>123808953.61</v>
      </c>
      <c r="G195" s="22">
        <f>G196+G212+G248</f>
        <v>152050</v>
      </c>
      <c r="H195" s="22">
        <f>H196+H212+H248</f>
        <v>123961003.61</v>
      </c>
    </row>
    <row r="196" spans="1:8" ht="12.75">
      <c r="A196" s="20" t="s">
        <v>225</v>
      </c>
      <c r="B196" s="21" t="s">
        <v>8</v>
      </c>
      <c r="C196" s="21" t="s">
        <v>77</v>
      </c>
      <c r="D196" s="21"/>
      <c r="E196" s="21"/>
      <c r="F196" s="22">
        <f>F197+F202+F207</f>
        <v>2459580</v>
      </c>
      <c r="G196" s="22">
        <f>G197+G202+G207</f>
        <v>0</v>
      </c>
      <c r="H196" s="22">
        <f>H197+H202+H207</f>
        <v>2459580</v>
      </c>
    </row>
    <row r="197" spans="1:8" ht="53.25" customHeight="1">
      <c r="A197" s="20" t="s">
        <v>226</v>
      </c>
      <c r="B197" s="21" t="s">
        <v>8</v>
      </c>
      <c r="C197" s="21" t="s">
        <v>77</v>
      </c>
      <c r="D197" s="21" t="s">
        <v>78</v>
      </c>
      <c r="E197" s="21"/>
      <c r="F197" s="22">
        <f>F198</f>
        <v>1928580</v>
      </c>
      <c r="G197" s="22">
        <f>G198</f>
        <v>0</v>
      </c>
      <c r="H197" s="22">
        <f>H198</f>
        <v>1928580</v>
      </c>
    </row>
    <row r="198" spans="1:8" ht="40.5" customHeight="1">
      <c r="A198" s="20" t="s">
        <v>227</v>
      </c>
      <c r="B198" s="21" t="s">
        <v>8</v>
      </c>
      <c r="C198" s="21" t="s">
        <v>77</v>
      </c>
      <c r="D198" s="21" t="s">
        <v>79</v>
      </c>
      <c r="E198" s="21"/>
      <c r="F198" s="22">
        <f>F199</f>
        <v>1928580</v>
      </c>
      <c r="G198" s="22">
        <f aca="true" t="shared" si="31" ref="G198:H200">G199</f>
        <v>0</v>
      </c>
      <c r="H198" s="22">
        <f t="shared" si="31"/>
        <v>1928580</v>
      </c>
    </row>
    <row r="199" spans="1:8" ht="12.75">
      <c r="A199" s="20" t="s">
        <v>228</v>
      </c>
      <c r="B199" s="21" t="s">
        <v>8</v>
      </c>
      <c r="C199" s="21" t="s">
        <v>77</v>
      </c>
      <c r="D199" s="21" t="s">
        <v>80</v>
      </c>
      <c r="E199" s="21"/>
      <c r="F199" s="22">
        <f>F200</f>
        <v>1928580</v>
      </c>
      <c r="G199" s="22">
        <f t="shared" si="31"/>
        <v>0</v>
      </c>
      <c r="H199" s="22">
        <f t="shared" si="31"/>
        <v>1928580</v>
      </c>
    </row>
    <row r="200" spans="1:8" ht="25.5">
      <c r="A200" s="20" t="s">
        <v>167</v>
      </c>
      <c r="B200" s="21" t="s">
        <v>8</v>
      </c>
      <c r="C200" s="21" t="s">
        <v>77</v>
      </c>
      <c r="D200" s="21" t="s">
        <v>80</v>
      </c>
      <c r="E200" s="21" t="s">
        <v>17</v>
      </c>
      <c r="F200" s="22">
        <f>F201</f>
        <v>1928580</v>
      </c>
      <c r="G200" s="22">
        <f t="shared" si="31"/>
        <v>0</v>
      </c>
      <c r="H200" s="22">
        <f t="shared" si="31"/>
        <v>1928580</v>
      </c>
    </row>
    <row r="201" spans="1:10" ht="29.25" customHeight="1">
      <c r="A201" s="16" t="s">
        <v>168</v>
      </c>
      <c r="B201" s="11" t="s">
        <v>8</v>
      </c>
      <c r="C201" s="11" t="s">
        <v>77</v>
      </c>
      <c r="D201" s="11" t="s">
        <v>80</v>
      </c>
      <c r="E201" s="11" t="s">
        <v>18</v>
      </c>
      <c r="F201" s="18">
        <v>1928580</v>
      </c>
      <c r="G201" s="18"/>
      <c r="H201" s="18">
        <f>F201+G201</f>
        <v>1928580</v>
      </c>
      <c r="J201" s="40"/>
    </row>
    <row r="202" spans="1:10" ht="84" customHeight="1">
      <c r="A202" s="35" t="s">
        <v>161</v>
      </c>
      <c r="B202" s="36" t="s">
        <v>8</v>
      </c>
      <c r="C202" s="36" t="s">
        <v>77</v>
      </c>
      <c r="D202" s="36" t="s">
        <v>11</v>
      </c>
      <c r="E202" s="11"/>
      <c r="F202" s="22">
        <f>F203</f>
        <v>250000</v>
      </c>
      <c r="G202" s="22">
        <f>G203</f>
        <v>0</v>
      </c>
      <c r="H202" s="22">
        <f>H203</f>
        <v>250000</v>
      </c>
      <c r="J202" s="40"/>
    </row>
    <row r="203" spans="1:10" ht="29.25" customHeight="1">
      <c r="A203" s="20" t="s">
        <v>341</v>
      </c>
      <c r="B203" s="21" t="s">
        <v>8</v>
      </c>
      <c r="C203" s="21" t="s">
        <v>77</v>
      </c>
      <c r="D203" s="21" t="s">
        <v>342</v>
      </c>
      <c r="E203" s="21"/>
      <c r="F203" s="22">
        <f>F204</f>
        <v>250000</v>
      </c>
      <c r="G203" s="22">
        <f aca="true" t="shared" si="32" ref="G203:H205">G204</f>
        <v>0</v>
      </c>
      <c r="H203" s="22">
        <f t="shared" si="32"/>
        <v>250000</v>
      </c>
      <c r="J203" s="40"/>
    </row>
    <row r="204" spans="1:10" ht="29.25" customHeight="1">
      <c r="A204" s="35" t="s">
        <v>314</v>
      </c>
      <c r="B204" s="21" t="s">
        <v>8</v>
      </c>
      <c r="C204" s="21" t="s">
        <v>77</v>
      </c>
      <c r="D204" s="21" t="s">
        <v>343</v>
      </c>
      <c r="E204" s="21"/>
      <c r="F204" s="22">
        <f>F205</f>
        <v>250000</v>
      </c>
      <c r="G204" s="22">
        <f t="shared" si="32"/>
        <v>0</v>
      </c>
      <c r="H204" s="22">
        <f t="shared" si="32"/>
        <v>250000</v>
      </c>
      <c r="J204" s="40"/>
    </row>
    <row r="205" spans="1:10" ht="18" customHeight="1">
      <c r="A205" s="35" t="s">
        <v>169</v>
      </c>
      <c r="B205" s="21" t="s">
        <v>8</v>
      </c>
      <c r="C205" s="21" t="s">
        <v>77</v>
      </c>
      <c r="D205" s="21" t="s">
        <v>343</v>
      </c>
      <c r="E205" s="21" t="s">
        <v>19</v>
      </c>
      <c r="F205" s="22">
        <f>F206</f>
        <v>250000</v>
      </c>
      <c r="G205" s="22">
        <f t="shared" si="32"/>
        <v>0</v>
      </c>
      <c r="H205" s="22">
        <f t="shared" si="32"/>
        <v>250000</v>
      </c>
      <c r="J205" s="40"/>
    </row>
    <row r="206" spans="1:10" ht="29.25" customHeight="1">
      <c r="A206" s="45" t="s">
        <v>197</v>
      </c>
      <c r="B206" s="11" t="s">
        <v>8</v>
      </c>
      <c r="C206" s="11" t="s">
        <v>77</v>
      </c>
      <c r="D206" s="11" t="s">
        <v>343</v>
      </c>
      <c r="E206" s="11" t="s">
        <v>49</v>
      </c>
      <c r="F206" s="18">
        <v>250000</v>
      </c>
      <c r="G206" s="18"/>
      <c r="H206" s="18">
        <f>F206+G206</f>
        <v>250000</v>
      </c>
      <c r="J206" s="40"/>
    </row>
    <row r="207" spans="1:8" ht="53.25" customHeight="1">
      <c r="A207" s="20" t="s">
        <v>229</v>
      </c>
      <c r="B207" s="21" t="s">
        <v>8</v>
      </c>
      <c r="C207" s="21" t="s">
        <v>77</v>
      </c>
      <c r="D207" s="21" t="s">
        <v>81</v>
      </c>
      <c r="E207" s="21"/>
      <c r="F207" s="22">
        <f>F208</f>
        <v>281000</v>
      </c>
      <c r="G207" s="22">
        <f aca="true" t="shared" si="33" ref="G207:H210">G208</f>
        <v>0</v>
      </c>
      <c r="H207" s="22">
        <f t="shared" si="33"/>
        <v>281000</v>
      </c>
    </row>
    <row r="208" spans="1:8" ht="39.75" customHeight="1">
      <c r="A208" s="20" t="s">
        <v>230</v>
      </c>
      <c r="B208" s="21" t="s">
        <v>8</v>
      </c>
      <c r="C208" s="21" t="s">
        <v>77</v>
      </c>
      <c r="D208" s="21" t="s">
        <v>82</v>
      </c>
      <c r="E208" s="21"/>
      <c r="F208" s="22">
        <f>F209</f>
        <v>281000</v>
      </c>
      <c r="G208" s="22">
        <f t="shared" si="33"/>
        <v>0</v>
      </c>
      <c r="H208" s="22">
        <f t="shared" si="33"/>
        <v>281000</v>
      </c>
    </row>
    <row r="209" spans="1:8" ht="38.25">
      <c r="A209" s="20" t="s">
        <v>231</v>
      </c>
      <c r="B209" s="21" t="s">
        <v>8</v>
      </c>
      <c r="C209" s="21" t="s">
        <v>77</v>
      </c>
      <c r="D209" s="21" t="s">
        <v>83</v>
      </c>
      <c r="E209" s="21"/>
      <c r="F209" s="22">
        <f>F210</f>
        <v>281000</v>
      </c>
      <c r="G209" s="22">
        <f t="shared" si="33"/>
        <v>0</v>
      </c>
      <c r="H209" s="22">
        <f t="shared" si="33"/>
        <v>281000</v>
      </c>
    </row>
    <row r="210" spans="1:8" ht="12.75">
      <c r="A210" s="20" t="s">
        <v>169</v>
      </c>
      <c r="B210" s="21" t="s">
        <v>8</v>
      </c>
      <c r="C210" s="21" t="s">
        <v>77</v>
      </c>
      <c r="D210" s="21" t="s">
        <v>83</v>
      </c>
      <c r="E210" s="21" t="s">
        <v>19</v>
      </c>
      <c r="F210" s="22">
        <f>F211</f>
        <v>281000</v>
      </c>
      <c r="G210" s="22">
        <f t="shared" si="33"/>
        <v>0</v>
      </c>
      <c r="H210" s="22">
        <f t="shared" si="33"/>
        <v>281000</v>
      </c>
    </row>
    <row r="211" spans="1:8" ht="51">
      <c r="A211" s="16" t="s">
        <v>197</v>
      </c>
      <c r="B211" s="11" t="s">
        <v>8</v>
      </c>
      <c r="C211" s="11" t="s">
        <v>77</v>
      </c>
      <c r="D211" s="11" t="s">
        <v>83</v>
      </c>
      <c r="E211" s="11" t="s">
        <v>49</v>
      </c>
      <c r="F211" s="18">
        <v>281000</v>
      </c>
      <c r="G211" s="18"/>
      <c r="H211" s="18">
        <f>F211+G211</f>
        <v>281000</v>
      </c>
    </row>
    <row r="212" spans="1:8" ht="12.75">
      <c r="A212" s="20" t="s">
        <v>232</v>
      </c>
      <c r="B212" s="21" t="s">
        <v>8</v>
      </c>
      <c r="C212" s="21" t="s">
        <v>84</v>
      </c>
      <c r="D212" s="21"/>
      <c r="E212" s="21"/>
      <c r="F212" s="22">
        <f>F213+F226+F231+F243</f>
        <v>69064618</v>
      </c>
      <c r="G212" s="22">
        <f>G213+G226+G231+G243</f>
        <v>50</v>
      </c>
      <c r="H212" s="22">
        <f>H213+H226+H231+H243</f>
        <v>69064668</v>
      </c>
    </row>
    <row r="213" spans="1:8" ht="51">
      <c r="A213" s="20" t="s">
        <v>233</v>
      </c>
      <c r="B213" s="21" t="s">
        <v>8</v>
      </c>
      <c r="C213" s="21" t="s">
        <v>84</v>
      </c>
      <c r="D213" s="21" t="s">
        <v>85</v>
      </c>
      <c r="E213" s="21"/>
      <c r="F213" s="22">
        <f>F214</f>
        <v>35323245</v>
      </c>
      <c r="G213" s="22">
        <f>G214</f>
        <v>0</v>
      </c>
      <c r="H213" s="22">
        <f>H214</f>
        <v>35323245</v>
      </c>
    </row>
    <row r="214" spans="1:8" ht="38.25">
      <c r="A214" s="24" t="s">
        <v>234</v>
      </c>
      <c r="B214" s="25" t="s">
        <v>8</v>
      </c>
      <c r="C214" s="25" t="s">
        <v>84</v>
      </c>
      <c r="D214" s="25" t="s">
        <v>86</v>
      </c>
      <c r="E214" s="25"/>
      <c r="F214" s="22">
        <f>F215+F218+F223</f>
        <v>35323245</v>
      </c>
      <c r="G214" s="22">
        <f>G215+G218+G223</f>
        <v>0</v>
      </c>
      <c r="H214" s="22">
        <f>H215+H218+H223</f>
        <v>35323245</v>
      </c>
    </row>
    <row r="215" spans="1:8" ht="66" customHeight="1">
      <c r="A215" s="35" t="s">
        <v>312</v>
      </c>
      <c r="B215" s="36" t="s">
        <v>8</v>
      </c>
      <c r="C215" s="36" t="s">
        <v>84</v>
      </c>
      <c r="D215" s="36" t="s">
        <v>311</v>
      </c>
      <c r="E215" s="36"/>
      <c r="F215" s="22">
        <f aca="true" t="shared" si="34" ref="F215:H216">F216</f>
        <v>2000000</v>
      </c>
      <c r="G215" s="22">
        <f t="shared" si="34"/>
        <v>0</v>
      </c>
      <c r="H215" s="22">
        <f t="shared" si="34"/>
        <v>2000000</v>
      </c>
    </row>
    <row r="216" spans="1:8" ht="28.5" customHeight="1">
      <c r="A216" s="35" t="s">
        <v>167</v>
      </c>
      <c r="B216" s="36" t="s">
        <v>8</v>
      </c>
      <c r="C216" s="36" t="s">
        <v>84</v>
      </c>
      <c r="D216" s="36" t="s">
        <v>311</v>
      </c>
      <c r="E216" s="36" t="s">
        <v>17</v>
      </c>
      <c r="F216" s="22">
        <f t="shared" si="34"/>
        <v>2000000</v>
      </c>
      <c r="G216" s="22">
        <f t="shared" si="34"/>
        <v>0</v>
      </c>
      <c r="H216" s="22">
        <f t="shared" si="34"/>
        <v>2000000</v>
      </c>
    </row>
    <row r="217" spans="1:8" ht="30" customHeight="1">
      <c r="A217" s="33" t="s">
        <v>168</v>
      </c>
      <c r="B217" s="34" t="s">
        <v>8</v>
      </c>
      <c r="C217" s="34" t="s">
        <v>84</v>
      </c>
      <c r="D217" s="34" t="s">
        <v>311</v>
      </c>
      <c r="E217" s="34" t="s">
        <v>18</v>
      </c>
      <c r="F217" s="28">
        <v>2000000</v>
      </c>
      <c r="G217" s="28"/>
      <c r="H217" s="18">
        <f>F217+G217</f>
        <v>2000000</v>
      </c>
    </row>
    <row r="218" spans="1:8" ht="22.5" customHeight="1">
      <c r="A218" s="35" t="s">
        <v>238</v>
      </c>
      <c r="B218" s="36" t="s">
        <v>8</v>
      </c>
      <c r="C218" s="36" t="s">
        <v>84</v>
      </c>
      <c r="D218" s="36" t="s">
        <v>327</v>
      </c>
      <c r="E218" s="36"/>
      <c r="F218" s="22">
        <f>F219+F221</f>
        <v>2746000</v>
      </c>
      <c r="G218" s="22">
        <f>G219+G221</f>
        <v>1097667.53</v>
      </c>
      <c r="H218" s="22">
        <f>H219+H221</f>
        <v>3843667.5300000003</v>
      </c>
    </row>
    <row r="219" spans="1:8" ht="27.75" customHeight="1">
      <c r="A219" s="35" t="s">
        <v>167</v>
      </c>
      <c r="B219" s="36" t="s">
        <v>8</v>
      </c>
      <c r="C219" s="36" t="s">
        <v>84</v>
      </c>
      <c r="D219" s="36" t="s">
        <v>327</v>
      </c>
      <c r="E219" s="36" t="s">
        <v>17</v>
      </c>
      <c r="F219" s="22">
        <f>F220</f>
        <v>46000</v>
      </c>
      <c r="G219" s="22">
        <f>G220</f>
        <v>1097667.53</v>
      </c>
      <c r="H219" s="22">
        <f>H220</f>
        <v>1143667.53</v>
      </c>
    </row>
    <row r="220" spans="1:8" ht="29.25" customHeight="1">
      <c r="A220" s="33" t="s">
        <v>168</v>
      </c>
      <c r="B220" s="34" t="s">
        <v>8</v>
      </c>
      <c r="C220" s="34" t="s">
        <v>84</v>
      </c>
      <c r="D220" s="34" t="s">
        <v>327</v>
      </c>
      <c r="E220" s="34" t="s">
        <v>18</v>
      </c>
      <c r="F220" s="28">
        <v>46000</v>
      </c>
      <c r="G220" s="28">
        <v>1097667.53</v>
      </c>
      <c r="H220" s="18">
        <f>F220+G220</f>
        <v>1143667.53</v>
      </c>
    </row>
    <row r="221" spans="1:8" ht="19.5" customHeight="1">
      <c r="A221" s="35" t="s">
        <v>169</v>
      </c>
      <c r="B221" s="36" t="s">
        <v>8</v>
      </c>
      <c r="C221" s="36" t="s">
        <v>84</v>
      </c>
      <c r="D221" s="36" t="s">
        <v>327</v>
      </c>
      <c r="E221" s="36" t="s">
        <v>19</v>
      </c>
      <c r="F221" s="22">
        <f>F222</f>
        <v>2700000</v>
      </c>
      <c r="G221" s="22">
        <f>G222</f>
        <v>0</v>
      </c>
      <c r="H221" s="22">
        <f>H222</f>
        <v>2700000</v>
      </c>
    </row>
    <row r="222" spans="1:8" ht="45.75" customHeight="1">
      <c r="A222" s="71" t="s">
        <v>197</v>
      </c>
      <c r="B222" s="72" t="s">
        <v>8</v>
      </c>
      <c r="C222" s="72" t="s">
        <v>84</v>
      </c>
      <c r="D222" s="72" t="s">
        <v>327</v>
      </c>
      <c r="E222" s="72" t="s">
        <v>49</v>
      </c>
      <c r="F222" s="28">
        <v>2700000</v>
      </c>
      <c r="G222" s="28"/>
      <c r="H222" s="18">
        <f>F222+G222</f>
        <v>2700000</v>
      </c>
    </row>
    <row r="223" spans="1:8" ht="38.25">
      <c r="A223" s="24" t="s">
        <v>235</v>
      </c>
      <c r="B223" s="25" t="s">
        <v>8</v>
      </c>
      <c r="C223" s="25" t="s">
        <v>84</v>
      </c>
      <c r="D223" s="25" t="s">
        <v>87</v>
      </c>
      <c r="E223" s="25"/>
      <c r="F223" s="22">
        <f aca="true" t="shared" si="35" ref="F223:H224">F224</f>
        <v>30577245</v>
      </c>
      <c r="G223" s="22">
        <f t="shared" si="35"/>
        <v>-1097667.53</v>
      </c>
      <c r="H223" s="22">
        <f t="shared" si="35"/>
        <v>29479577.47</v>
      </c>
    </row>
    <row r="224" spans="1:8" ht="25.5">
      <c r="A224" s="24" t="s">
        <v>167</v>
      </c>
      <c r="B224" s="25" t="s">
        <v>8</v>
      </c>
      <c r="C224" s="25" t="s">
        <v>84</v>
      </c>
      <c r="D224" s="25" t="s">
        <v>87</v>
      </c>
      <c r="E224" s="25" t="s">
        <v>17</v>
      </c>
      <c r="F224" s="22">
        <f t="shared" si="35"/>
        <v>30577245</v>
      </c>
      <c r="G224" s="22">
        <f t="shared" si="35"/>
        <v>-1097667.53</v>
      </c>
      <c r="H224" s="22">
        <f t="shared" si="35"/>
        <v>29479577.47</v>
      </c>
    </row>
    <row r="225" spans="1:8" ht="30.75" customHeight="1">
      <c r="A225" s="26" t="s">
        <v>168</v>
      </c>
      <c r="B225" s="27" t="s">
        <v>8</v>
      </c>
      <c r="C225" s="27" t="s">
        <v>84</v>
      </c>
      <c r="D225" s="27" t="s">
        <v>87</v>
      </c>
      <c r="E225" s="27" t="s">
        <v>18</v>
      </c>
      <c r="F225" s="18">
        <v>30577245</v>
      </c>
      <c r="G225" s="28">
        <v>-1097667.53</v>
      </c>
      <c r="H225" s="18">
        <f>F225+G225</f>
        <v>29479577.47</v>
      </c>
    </row>
    <row r="226" spans="1:8" ht="38.25">
      <c r="A226" s="24" t="s">
        <v>236</v>
      </c>
      <c r="B226" s="25" t="s">
        <v>8</v>
      </c>
      <c r="C226" s="25" t="s">
        <v>84</v>
      </c>
      <c r="D226" s="25" t="s">
        <v>88</v>
      </c>
      <c r="E226" s="25"/>
      <c r="F226" s="22">
        <f>F227</f>
        <v>1761113</v>
      </c>
      <c r="G226" s="22">
        <f aca="true" t="shared" si="36" ref="G226:H229">G227</f>
        <v>50</v>
      </c>
      <c r="H226" s="22">
        <f t="shared" si="36"/>
        <v>1761163</v>
      </c>
    </row>
    <row r="227" spans="1:8" ht="38.25">
      <c r="A227" s="24" t="s">
        <v>237</v>
      </c>
      <c r="B227" s="25" t="s">
        <v>8</v>
      </c>
      <c r="C227" s="25" t="s">
        <v>84</v>
      </c>
      <c r="D227" s="25" t="s">
        <v>89</v>
      </c>
      <c r="E227" s="25"/>
      <c r="F227" s="22">
        <f>F228</f>
        <v>1761113</v>
      </c>
      <c r="G227" s="22">
        <f t="shared" si="36"/>
        <v>50</v>
      </c>
      <c r="H227" s="22">
        <f t="shared" si="36"/>
        <v>1761163</v>
      </c>
    </row>
    <row r="228" spans="1:8" ht="12.75">
      <c r="A228" s="24" t="s">
        <v>238</v>
      </c>
      <c r="B228" s="25" t="s">
        <v>8</v>
      </c>
      <c r="C228" s="25" t="s">
        <v>84</v>
      </c>
      <c r="D228" s="25" t="s">
        <v>90</v>
      </c>
      <c r="E228" s="25"/>
      <c r="F228" s="22">
        <f>F229</f>
        <v>1761113</v>
      </c>
      <c r="G228" s="22">
        <f t="shared" si="36"/>
        <v>50</v>
      </c>
      <c r="H228" s="22">
        <f t="shared" si="36"/>
        <v>1761163</v>
      </c>
    </row>
    <row r="229" spans="1:8" ht="25.5">
      <c r="A229" s="24" t="s">
        <v>167</v>
      </c>
      <c r="B229" s="25" t="s">
        <v>8</v>
      </c>
      <c r="C229" s="25" t="s">
        <v>84</v>
      </c>
      <c r="D229" s="25" t="s">
        <v>90</v>
      </c>
      <c r="E229" s="25" t="s">
        <v>17</v>
      </c>
      <c r="F229" s="22">
        <f>F230</f>
        <v>1761113</v>
      </c>
      <c r="G229" s="22">
        <f t="shared" si="36"/>
        <v>50</v>
      </c>
      <c r="H229" s="22">
        <f t="shared" si="36"/>
        <v>1761163</v>
      </c>
    </row>
    <row r="230" spans="1:8" ht="29.25" customHeight="1">
      <c r="A230" s="26" t="s">
        <v>168</v>
      </c>
      <c r="B230" s="27" t="s">
        <v>8</v>
      </c>
      <c r="C230" s="27" t="s">
        <v>84</v>
      </c>
      <c r="D230" s="27" t="s">
        <v>90</v>
      </c>
      <c r="E230" s="27" t="s">
        <v>18</v>
      </c>
      <c r="F230" s="18">
        <v>1761113</v>
      </c>
      <c r="G230" s="18">
        <v>50</v>
      </c>
      <c r="H230" s="18">
        <f>F230+G230</f>
        <v>1761163</v>
      </c>
    </row>
    <row r="231" spans="1:8" ht="91.5" customHeight="1">
      <c r="A231" s="24" t="s">
        <v>239</v>
      </c>
      <c r="B231" s="25" t="s">
        <v>8</v>
      </c>
      <c r="C231" s="25" t="s">
        <v>84</v>
      </c>
      <c r="D231" s="25" t="s">
        <v>91</v>
      </c>
      <c r="E231" s="25"/>
      <c r="F231" s="22">
        <f>F232</f>
        <v>31930260</v>
      </c>
      <c r="G231" s="22">
        <f aca="true" t="shared" si="37" ref="G231:H234">G232</f>
        <v>0</v>
      </c>
      <c r="H231" s="22">
        <f t="shared" si="37"/>
        <v>31930260</v>
      </c>
    </row>
    <row r="232" spans="1:8" ht="69" customHeight="1">
      <c r="A232" s="24" t="s">
        <v>240</v>
      </c>
      <c r="B232" s="25" t="s">
        <v>8</v>
      </c>
      <c r="C232" s="25" t="s">
        <v>84</v>
      </c>
      <c r="D232" s="25" t="s">
        <v>92</v>
      </c>
      <c r="E232" s="25"/>
      <c r="F232" s="22">
        <f>F233+F236+F239</f>
        <v>31930260</v>
      </c>
      <c r="G232" s="22">
        <f>G233+G236+G239</f>
        <v>0</v>
      </c>
      <c r="H232" s="22">
        <f>H233+H236+H239</f>
        <v>31930260</v>
      </c>
    </row>
    <row r="233" spans="1:8" ht="32.25" customHeight="1" hidden="1">
      <c r="A233" s="24" t="s">
        <v>241</v>
      </c>
      <c r="B233" s="25" t="s">
        <v>8</v>
      </c>
      <c r="C233" s="25" t="s">
        <v>84</v>
      </c>
      <c r="D233" s="25" t="s">
        <v>93</v>
      </c>
      <c r="E233" s="25"/>
      <c r="F233" s="22">
        <f>F234</f>
        <v>0</v>
      </c>
      <c r="G233" s="22">
        <f t="shared" si="37"/>
        <v>0</v>
      </c>
      <c r="H233" s="22">
        <f t="shared" si="37"/>
        <v>0</v>
      </c>
    </row>
    <row r="234" spans="1:8" ht="12.75" hidden="1">
      <c r="A234" s="24" t="s">
        <v>169</v>
      </c>
      <c r="B234" s="25" t="s">
        <v>8</v>
      </c>
      <c r="C234" s="25" t="s">
        <v>84</v>
      </c>
      <c r="D234" s="25" t="s">
        <v>93</v>
      </c>
      <c r="E234" s="25" t="s">
        <v>19</v>
      </c>
      <c r="F234" s="22">
        <f>F235</f>
        <v>0</v>
      </c>
      <c r="G234" s="22">
        <f t="shared" si="37"/>
        <v>0</v>
      </c>
      <c r="H234" s="22">
        <f t="shared" si="37"/>
        <v>0</v>
      </c>
    </row>
    <row r="235" spans="1:8" ht="51" hidden="1">
      <c r="A235" s="26" t="s">
        <v>197</v>
      </c>
      <c r="B235" s="27" t="s">
        <v>8</v>
      </c>
      <c r="C235" s="27" t="s">
        <v>84</v>
      </c>
      <c r="D235" s="27" t="s">
        <v>93</v>
      </c>
      <c r="E235" s="27" t="s">
        <v>49</v>
      </c>
      <c r="F235" s="18">
        <v>0</v>
      </c>
      <c r="G235" s="18"/>
      <c r="H235" s="18">
        <f>F235+G235</f>
        <v>0</v>
      </c>
    </row>
    <row r="236" spans="1:8" ht="27.75" customHeight="1">
      <c r="A236" s="35" t="s">
        <v>314</v>
      </c>
      <c r="B236" s="36" t="s">
        <v>8</v>
      </c>
      <c r="C236" s="36" t="s">
        <v>84</v>
      </c>
      <c r="D236" s="36" t="s">
        <v>313</v>
      </c>
      <c r="E236" s="36"/>
      <c r="F236" s="22">
        <f aca="true" t="shared" si="38" ref="F236:H237">F237</f>
        <v>5200000</v>
      </c>
      <c r="G236" s="22">
        <f t="shared" si="38"/>
        <v>0</v>
      </c>
      <c r="H236" s="22">
        <f t="shared" si="38"/>
        <v>5200000</v>
      </c>
    </row>
    <row r="237" spans="1:8" ht="12.75">
      <c r="A237" s="35" t="s">
        <v>169</v>
      </c>
      <c r="B237" s="36" t="s">
        <v>8</v>
      </c>
      <c r="C237" s="36" t="s">
        <v>84</v>
      </c>
      <c r="D237" s="36" t="s">
        <v>313</v>
      </c>
      <c r="E237" s="36" t="s">
        <v>19</v>
      </c>
      <c r="F237" s="22">
        <f t="shared" si="38"/>
        <v>5200000</v>
      </c>
      <c r="G237" s="22">
        <f t="shared" si="38"/>
        <v>0</v>
      </c>
      <c r="H237" s="22">
        <f t="shared" si="38"/>
        <v>5200000</v>
      </c>
    </row>
    <row r="238" spans="1:8" ht="54.75" customHeight="1">
      <c r="A238" s="33" t="s">
        <v>197</v>
      </c>
      <c r="B238" s="34" t="s">
        <v>8</v>
      </c>
      <c r="C238" s="34" t="s">
        <v>84</v>
      </c>
      <c r="D238" s="34" t="s">
        <v>313</v>
      </c>
      <c r="E238" s="34" t="s">
        <v>49</v>
      </c>
      <c r="F238" s="18">
        <v>5200000</v>
      </c>
      <c r="G238" s="18"/>
      <c r="H238" s="18">
        <f>F238+G238</f>
        <v>5200000</v>
      </c>
    </row>
    <row r="239" spans="1:8" ht="27.75" customHeight="1">
      <c r="A239" s="35" t="s">
        <v>336</v>
      </c>
      <c r="B239" s="36" t="s">
        <v>8</v>
      </c>
      <c r="C239" s="36" t="s">
        <v>84</v>
      </c>
      <c r="D239" s="36" t="s">
        <v>335</v>
      </c>
      <c r="E239" s="36"/>
      <c r="F239" s="22">
        <f>F240</f>
        <v>26730260</v>
      </c>
      <c r="G239" s="22">
        <f>G240</f>
        <v>0</v>
      </c>
      <c r="H239" s="22">
        <f>H240</f>
        <v>26730260</v>
      </c>
    </row>
    <row r="240" spans="1:8" ht="15.75" customHeight="1">
      <c r="A240" s="35" t="s">
        <v>169</v>
      </c>
      <c r="B240" s="36" t="s">
        <v>8</v>
      </c>
      <c r="C240" s="36" t="s">
        <v>84</v>
      </c>
      <c r="D240" s="36" t="s">
        <v>335</v>
      </c>
      <c r="E240" s="36" t="s">
        <v>19</v>
      </c>
      <c r="F240" s="22">
        <f>F241+F242</f>
        <v>26730260</v>
      </c>
      <c r="G240" s="22">
        <f>G241+G242</f>
        <v>0</v>
      </c>
      <c r="H240" s="22">
        <f>H241+H242</f>
        <v>26730260</v>
      </c>
    </row>
    <row r="241" spans="1:11" ht="52.5" customHeight="1">
      <c r="A241" s="45" t="s">
        <v>337</v>
      </c>
      <c r="B241" s="46" t="s">
        <v>8</v>
      </c>
      <c r="C241" s="46" t="s">
        <v>84</v>
      </c>
      <c r="D241" s="46" t="s">
        <v>335</v>
      </c>
      <c r="E241" s="46" t="s">
        <v>49</v>
      </c>
      <c r="F241" s="47">
        <v>26703260</v>
      </c>
      <c r="G241" s="47"/>
      <c r="H241" s="18">
        <f>F241+G241</f>
        <v>26703260</v>
      </c>
      <c r="J241" s="50"/>
      <c r="K241" s="40"/>
    </row>
    <row r="242" spans="1:11" ht="52.5" customHeight="1">
      <c r="A242" s="45" t="s">
        <v>338</v>
      </c>
      <c r="B242" s="46" t="s">
        <v>8</v>
      </c>
      <c r="C242" s="46" t="s">
        <v>84</v>
      </c>
      <c r="D242" s="46" t="s">
        <v>335</v>
      </c>
      <c r="E242" s="46" t="s">
        <v>49</v>
      </c>
      <c r="F242" s="47">
        <v>27000</v>
      </c>
      <c r="G242" s="47"/>
      <c r="H242" s="18">
        <f>F242+G242</f>
        <v>27000</v>
      </c>
      <c r="J242" s="51"/>
      <c r="K242" s="52"/>
    </row>
    <row r="243" spans="1:8" ht="78.75" customHeight="1">
      <c r="A243" s="24" t="s">
        <v>161</v>
      </c>
      <c r="B243" s="25" t="s">
        <v>8</v>
      </c>
      <c r="C243" s="25" t="s">
        <v>84</v>
      </c>
      <c r="D243" s="25" t="s">
        <v>11</v>
      </c>
      <c r="E243" s="25"/>
      <c r="F243" s="22">
        <f>F244</f>
        <v>50000</v>
      </c>
      <c r="G243" s="22">
        <f aca="true" t="shared" si="39" ref="G243:H246">G244</f>
        <v>0</v>
      </c>
      <c r="H243" s="22">
        <f t="shared" si="39"/>
        <v>50000</v>
      </c>
    </row>
    <row r="244" spans="1:8" ht="25.5">
      <c r="A244" s="24" t="s">
        <v>195</v>
      </c>
      <c r="B244" s="25" t="s">
        <v>8</v>
      </c>
      <c r="C244" s="25" t="s">
        <v>84</v>
      </c>
      <c r="D244" s="25" t="s">
        <v>47</v>
      </c>
      <c r="E244" s="25"/>
      <c r="F244" s="22">
        <f>F245</f>
        <v>50000</v>
      </c>
      <c r="G244" s="22">
        <f t="shared" si="39"/>
        <v>0</v>
      </c>
      <c r="H244" s="22">
        <f t="shared" si="39"/>
        <v>50000</v>
      </c>
    </row>
    <row r="245" spans="1:8" ht="12.75">
      <c r="A245" s="24" t="s">
        <v>196</v>
      </c>
      <c r="B245" s="25" t="s">
        <v>8</v>
      </c>
      <c r="C245" s="25" t="s">
        <v>84</v>
      </c>
      <c r="D245" s="25" t="s">
        <v>48</v>
      </c>
      <c r="E245" s="25"/>
      <c r="F245" s="22">
        <f>F246</f>
        <v>50000</v>
      </c>
      <c r="G245" s="22">
        <f t="shared" si="39"/>
        <v>0</v>
      </c>
      <c r="H245" s="22">
        <f t="shared" si="39"/>
        <v>50000</v>
      </c>
    </row>
    <row r="246" spans="1:8" ht="25.5">
      <c r="A246" s="24" t="s">
        <v>167</v>
      </c>
      <c r="B246" s="25" t="s">
        <v>8</v>
      </c>
      <c r="C246" s="25" t="s">
        <v>84</v>
      </c>
      <c r="D246" s="25" t="s">
        <v>48</v>
      </c>
      <c r="E246" s="25" t="s">
        <v>17</v>
      </c>
      <c r="F246" s="22">
        <f>F247</f>
        <v>50000</v>
      </c>
      <c r="G246" s="22">
        <f t="shared" si="39"/>
        <v>0</v>
      </c>
      <c r="H246" s="22">
        <f t="shared" si="39"/>
        <v>50000</v>
      </c>
    </row>
    <row r="247" spans="1:8" ht="29.25" customHeight="1">
      <c r="A247" s="26" t="s">
        <v>168</v>
      </c>
      <c r="B247" s="27" t="s">
        <v>8</v>
      </c>
      <c r="C247" s="27" t="s">
        <v>84</v>
      </c>
      <c r="D247" s="27" t="s">
        <v>48</v>
      </c>
      <c r="E247" s="27" t="s">
        <v>18</v>
      </c>
      <c r="F247" s="18">
        <v>50000</v>
      </c>
      <c r="G247" s="18"/>
      <c r="H247" s="18">
        <f>F247+G247</f>
        <v>50000</v>
      </c>
    </row>
    <row r="248" spans="1:8" ht="12.75">
      <c r="A248" s="24" t="s">
        <v>242</v>
      </c>
      <c r="B248" s="25" t="s">
        <v>8</v>
      </c>
      <c r="C248" s="25" t="s">
        <v>94</v>
      </c>
      <c r="D248" s="25"/>
      <c r="E248" s="25"/>
      <c r="F248" s="22">
        <f>F249+F254+F272+F281</f>
        <v>52284755.61</v>
      </c>
      <c r="G248" s="22">
        <f>G249+G254+G272+G281</f>
        <v>152000</v>
      </c>
      <c r="H248" s="22">
        <f>H249+H254+H272+H281</f>
        <v>52436755.61</v>
      </c>
    </row>
    <row r="249" spans="1:8" ht="51">
      <c r="A249" s="24" t="s">
        <v>233</v>
      </c>
      <c r="B249" s="25" t="s">
        <v>8</v>
      </c>
      <c r="C249" s="25" t="s">
        <v>94</v>
      </c>
      <c r="D249" s="25" t="s">
        <v>85</v>
      </c>
      <c r="E249" s="25"/>
      <c r="F249" s="22">
        <f>F250</f>
        <v>180000</v>
      </c>
      <c r="G249" s="22">
        <f aca="true" t="shared" si="40" ref="G249:H252">G250</f>
        <v>0</v>
      </c>
      <c r="H249" s="22">
        <f t="shared" si="40"/>
        <v>180000</v>
      </c>
    </row>
    <row r="250" spans="1:8" ht="25.5">
      <c r="A250" s="24" t="s">
        <v>243</v>
      </c>
      <c r="B250" s="25" t="s">
        <v>8</v>
      </c>
      <c r="C250" s="25" t="s">
        <v>94</v>
      </c>
      <c r="D250" s="25" t="s">
        <v>95</v>
      </c>
      <c r="E250" s="25"/>
      <c r="F250" s="22">
        <f>F251</f>
        <v>180000</v>
      </c>
      <c r="G250" s="22">
        <f t="shared" si="40"/>
        <v>0</v>
      </c>
      <c r="H250" s="22">
        <f t="shared" si="40"/>
        <v>180000</v>
      </c>
    </row>
    <row r="251" spans="1:8" ht="38.25">
      <c r="A251" s="24" t="s">
        <v>244</v>
      </c>
      <c r="B251" s="25" t="s">
        <v>8</v>
      </c>
      <c r="C251" s="25" t="s">
        <v>94</v>
      </c>
      <c r="D251" s="25" t="s">
        <v>96</v>
      </c>
      <c r="E251" s="25"/>
      <c r="F251" s="22">
        <f>F252</f>
        <v>180000</v>
      </c>
      <c r="G251" s="22">
        <f t="shared" si="40"/>
        <v>0</v>
      </c>
      <c r="H251" s="22">
        <f t="shared" si="40"/>
        <v>180000</v>
      </c>
    </row>
    <row r="252" spans="1:8" ht="25.5">
      <c r="A252" s="24" t="s">
        <v>167</v>
      </c>
      <c r="B252" s="25" t="s">
        <v>8</v>
      </c>
      <c r="C252" s="25" t="s">
        <v>94</v>
      </c>
      <c r="D252" s="25" t="s">
        <v>96</v>
      </c>
      <c r="E252" s="25" t="s">
        <v>17</v>
      </c>
      <c r="F252" s="22">
        <f>F253</f>
        <v>180000</v>
      </c>
      <c r="G252" s="22">
        <f t="shared" si="40"/>
        <v>0</v>
      </c>
      <c r="H252" s="22">
        <f t="shared" si="40"/>
        <v>180000</v>
      </c>
    </row>
    <row r="253" spans="1:8" ht="28.5" customHeight="1">
      <c r="A253" s="26" t="s">
        <v>168</v>
      </c>
      <c r="B253" s="27" t="s">
        <v>8</v>
      </c>
      <c r="C253" s="27" t="s">
        <v>94</v>
      </c>
      <c r="D253" s="27" t="s">
        <v>96</v>
      </c>
      <c r="E253" s="27" t="s">
        <v>18</v>
      </c>
      <c r="F253" s="18">
        <v>180000</v>
      </c>
      <c r="G253" s="18"/>
      <c r="H253" s="18">
        <f>F253+G253</f>
        <v>180000</v>
      </c>
    </row>
    <row r="254" spans="1:8" ht="38.25">
      <c r="A254" s="24" t="s">
        <v>245</v>
      </c>
      <c r="B254" s="25" t="s">
        <v>8</v>
      </c>
      <c r="C254" s="25" t="s">
        <v>94</v>
      </c>
      <c r="D254" s="25" t="s">
        <v>97</v>
      </c>
      <c r="E254" s="25"/>
      <c r="F254" s="22">
        <f>F255</f>
        <v>39800342.8</v>
      </c>
      <c r="G254" s="22">
        <f>G255</f>
        <v>152000</v>
      </c>
      <c r="H254" s="22">
        <f>H255</f>
        <v>39952342.8</v>
      </c>
    </row>
    <row r="255" spans="1:8" ht="51">
      <c r="A255" s="24" t="s">
        <v>246</v>
      </c>
      <c r="B255" s="25" t="s">
        <v>8</v>
      </c>
      <c r="C255" s="25" t="s">
        <v>94</v>
      </c>
      <c r="D255" s="25" t="s">
        <v>98</v>
      </c>
      <c r="E255" s="25"/>
      <c r="F255" s="22">
        <f>F256+F259+F262+F267</f>
        <v>39800342.8</v>
      </c>
      <c r="G255" s="22">
        <f>G256+G259+G262+G267</f>
        <v>152000</v>
      </c>
      <c r="H255" s="22">
        <f>H256+H259+H262+H267</f>
        <v>39952342.8</v>
      </c>
    </row>
    <row r="256" spans="1:8" ht="12.75">
      <c r="A256" s="24" t="s">
        <v>247</v>
      </c>
      <c r="B256" s="25" t="s">
        <v>8</v>
      </c>
      <c r="C256" s="25" t="s">
        <v>94</v>
      </c>
      <c r="D256" s="25" t="s">
        <v>99</v>
      </c>
      <c r="E256" s="25"/>
      <c r="F256" s="22">
        <f aca="true" t="shared" si="41" ref="F256:H257">F257</f>
        <v>18730000</v>
      </c>
      <c r="G256" s="22">
        <f t="shared" si="41"/>
        <v>0</v>
      </c>
      <c r="H256" s="22">
        <f t="shared" si="41"/>
        <v>18730000</v>
      </c>
    </row>
    <row r="257" spans="1:8" ht="25.5">
      <c r="A257" s="24" t="s">
        <v>167</v>
      </c>
      <c r="B257" s="25" t="s">
        <v>8</v>
      </c>
      <c r="C257" s="25" t="s">
        <v>94</v>
      </c>
      <c r="D257" s="25" t="s">
        <v>99</v>
      </c>
      <c r="E257" s="25" t="s">
        <v>17</v>
      </c>
      <c r="F257" s="22">
        <f t="shared" si="41"/>
        <v>18730000</v>
      </c>
      <c r="G257" s="22">
        <f t="shared" si="41"/>
        <v>0</v>
      </c>
      <c r="H257" s="22">
        <f t="shared" si="41"/>
        <v>18730000</v>
      </c>
    </row>
    <row r="258" spans="1:8" ht="28.5" customHeight="1">
      <c r="A258" s="26" t="s">
        <v>168</v>
      </c>
      <c r="B258" s="27" t="s">
        <v>8</v>
      </c>
      <c r="C258" s="27" t="s">
        <v>94</v>
      </c>
      <c r="D258" s="27" t="s">
        <v>99</v>
      </c>
      <c r="E258" s="27" t="s">
        <v>18</v>
      </c>
      <c r="F258" s="18">
        <v>18730000</v>
      </c>
      <c r="G258" s="18"/>
      <c r="H258" s="18">
        <f>F258+G258</f>
        <v>18730000</v>
      </c>
    </row>
    <row r="259" spans="1:8" ht="12.75">
      <c r="A259" s="24" t="s">
        <v>248</v>
      </c>
      <c r="B259" s="25" t="s">
        <v>8</v>
      </c>
      <c r="C259" s="25" t="s">
        <v>94</v>
      </c>
      <c r="D259" s="25" t="s">
        <v>100</v>
      </c>
      <c r="E259" s="25"/>
      <c r="F259" s="22">
        <f aca="true" t="shared" si="42" ref="F259:H260">F260</f>
        <v>3000000</v>
      </c>
      <c r="G259" s="22">
        <f t="shared" si="42"/>
        <v>0</v>
      </c>
      <c r="H259" s="22">
        <f t="shared" si="42"/>
        <v>3000000</v>
      </c>
    </row>
    <row r="260" spans="1:8" ht="25.5">
      <c r="A260" s="24" t="s">
        <v>167</v>
      </c>
      <c r="B260" s="25" t="s">
        <v>8</v>
      </c>
      <c r="C260" s="25" t="s">
        <v>94</v>
      </c>
      <c r="D260" s="25" t="s">
        <v>100</v>
      </c>
      <c r="E260" s="25" t="s">
        <v>17</v>
      </c>
      <c r="F260" s="22">
        <f t="shared" si="42"/>
        <v>3000000</v>
      </c>
      <c r="G260" s="22">
        <f t="shared" si="42"/>
        <v>0</v>
      </c>
      <c r="H260" s="22">
        <f t="shared" si="42"/>
        <v>3000000</v>
      </c>
    </row>
    <row r="261" spans="1:8" ht="31.5" customHeight="1">
      <c r="A261" s="26" t="s">
        <v>168</v>
      </c>
      <c r="B261" s="27" t="s">
        <v>8</v>
      </c>
      <c r="C261" s="27" t="s">
        <v>94</v>
      </c>
      <c r="D261" s="27" t="s">
        <v>100</v>
      </c>
      <c r="E261" s="27" t="s">
        <v>18</v>
      </c>
      <c r="F261" s="18">
        <v>3000000</v>
      </c>
      <c r="G261" s="18"/>
      <c r="H261" s="18">
        <f>F261+G261</f>
        <v>3000000</v>
      </c>
    </row>
    <row r="262" spans="1:8" ht="12.75">
      <c r="A262" s="24" t="s">
        <v>249</v>
      </c>
      <c r="B262" s="25" t="s">
        <v>8</v>
      </c>
      <c r="C262" s="25" t="s">
        <v>94</v>
      </c>
      <c r="D262" s="25" t="s">
        <v>101</v>
      </c>
      <c r="E262" s="25"/>
      <c r="F262" s="22">
        <f>F263+F265</f>
        <v>2500000</v>
      </c>
      <c r="G262" s="22">
        <f>G263+G265</f>
        <v>0</v>
      </c>
      <c r="H262" s="22">
        <f>H263+H265</f>
        <v>2500000</v>
      </c>
    </row>
    <row r="263" spans="1:8" ht="25.5">
      <c r="A263" s="24" t="s">
        <v>167</v>
      </c>
      <c r="B263" s="25" t="s">
        <v>8</v>
      </c>
      <c r="C263" s="25" t="s">
        <v>94</v>
      </c>
      <c r="D263" s="25" t="s">
        <v>101</v>
      </c>
      <c r="E263" s="25" t="s">
        <v>17</v>
      </c>
      <c r="F263" s="22">
        <f>F264</f>
        <v>1500000</v>
      </c>
      <c r="G263" s="22">
        <f>G264</f>
        <v>0</v>
      </c>
      <c r="H263" s="22">
        <f>H264</f>
        <v>1500000</v>
      </c>
    </row>
    <row r="264" spans="1:8" ht="31.5" customHeight="1">
      <c r="A264" s="26" t="s">
        <v>168</v>
      </c>
      <c r="B264" s="27" t="s">
        <v>8</v>
      </c>
      <c r="C264" s="27" t="s">
        <v>94</v>
      </c>
      <c r="D264" s="27" t="s">
        <v>101</v>
      </c>
      <c r="E264" s="27" t="s">
        <v>18</v>
      </c>
      <c r="F264" s="18">
        <v>1500000</v>
      </c>
      <c r="G264" s="18"/>
      <c r="H264" s="18">
        <f>F264+G264</f>
        <v>1500000</v>
      </c>
    </row>
    <row r="265" spans="1:8" ht="12.75">
      <c r="A265" s="24" t="s">
        <v>169</v>
      </c>
      <c r="B265" s="25" t="s">
        <v>8</v>
      </c>
      <c r="C265" s="25" t="s">
        <v>94</v>
      </c>
      <c r="D265" s="25" t="s">
        <v>101</v>
      </c>
      <c r="E265" s="25" t="s">
        <v>19</v>
      </c>
      <c r="F265" s="22">
        <f>F266</f>
        <v>1000000</v>
      </c>
      <c r="G265" s="22">
        <f>G266</f>
        <v>0</v>
      </c>
      <c r="H265" s="22">
        <f>H266</f>
        <v>1000000</v>
      </c>
    </row>
    <row r="266" spans="1:8" ht="51">
      <c r="A266" s="26" t="s">
        <v>197</v>
      </c>
      <c r="B266" s="27" t="s">
        <v>8</v>
      </c>
      <c r="C266" s="27" t="s">
        <v>94</v>
      </c>
      <c r="D266" s="27" t="s">
        <v>101</v>
      </c>
      <c r="E266" s="27" t="s">
        <v>49</v>
      </c>
      <c r="F266" s="18">
        <v>1000000</v>
      </c>
      <c r="G266" s="18"/>
      <c r="H266" s="18">
        <f>F266+G266</f>
        <v>1000000</v>
      </c>
    </row>
    <row r="267" spans="1:8" ht="25.5">
      <c r="A267" s="24" t="s">
        <v>250</v>
      </c>
      <c r="B267" s="25" t="s">
        <v>8</v>
      </c>
      <c r="C267" s="25" t="s">
        <v>94</v>
      </c>
      <c r="D267" s="25" t="s">
        <v>102</v>
      </c>
      <c r="E267" s="25"/>
      <c r="F267" s="22">
        <f>F268+F270</f>
        <v>15570342.8</v>
      </c>
      <c r="G267" s="22">
        <f>G268+G270</f>
        <v>152000</v>
      </c>
      <c r="H267" s="22">
        <f>H268+H270</f>
        <v>15722342.8</v>
      </c>
    </row>
    <row r="268" spans="1:8" ht="25.5">
      <c r="A268" s="24" t="s">
        <v>167</v>
      </c>
      <c r="B268" s="25" t="s">
        <v>8</v>
      </c>
      <c r="C268" s="25" t="s">
        <v>94</v>
      </c>
      <c r="D268" s="25" t="s">
        <v>102</v>
      </c>
      <c r="E268" s="25" t="s">
        <v>17</v>
      </c>
      <c r="F268" s="22">
        <f>F269</f>
        <v>15420342.8</v>
      </c>
      <c r="G268" s="22">
        <f>G269</f>
        <v>152000</v>
      </c>
      <c r="H268" s="22">
        <f>H269</f>
        <v>15572342.8</v>
      </c>
    </row>
    <row r="269" spans="1:8" ht="30" customHeight="1">
      <c r="A269" s="26" t="s">
        <v>168</v>
      </c>
      <c r="B269" s="27" t="s">
        <v>8</v>
      </c>
      <c r="C269" s="27" t="s">
        <v>94</v>
      </c>
      <c r="D269" s="27" t="s">
        <v>102</v>
      </c>
      <c r="E269" s="27" t="s">
        <v>18</v>
      </c>
      <c r="F269" s="18">
        <v>15420342.8</v>
      </c>
      <c r="G269" s="18">
        <v>152000</v>
      </c>
      <c r="H269" s="18">
        <f>F269+G269</f>
        <v>15572342.8</v>
      </c>
    </row>
    <row r="270" spans="1:8" ht="17.25" customHeight="1">
      <c r="A270" s="24" t="s">
        <v>169</v>
      </c>
      <c r="B270" s="25" t="s">
        <v>8</v>
      </c>
      <c r="C270" s="25" t="s">
        <v>94</v>
      </c>
      <c r="D270" s="25" t="s">
        <v>102</v>
      </c>
      <c r="E270" s="25" t="s">
        <v>19</v>
      </c>
      <c r="F270" s="43">
        <f>F271</f>
        <v>150000</v>
      </c>
      <c r="G270" s="43">
        <f>G271</f>
        <v>0</v>
      </c>
      <c r="H270" s="43">
        <f>H271</f>
        <v>150000</v>
      </c>
    </row>
    <row r="271" spans="1:8" ht="30" customHeight="1">
      <c r="A271" s="26" t="s">
        <v>197</v>
      </c>
      <c r="B271" s="27" t="s">
        <v>8</v>
      </c>
      <c r="C271" s="27" t="s">
        <v>94</v>
      </c>
      <c r="D271" s="27" t="s">
        <v>102</v>
      </c>
      <c r="E271" s="27" t="s">
        <v>49</v>
      </c>
      <c r="F271" s="18">
        <f>150000</f>
        <v>150000</v>
      </c>
      <c r="G271" s="18"/>
      <c r="H271" s="18">
        <f>F271+G271</f>
        <v>150000</v>
      </c>
    </row>
    <row r="272" spans="1:8" ht="30" customHeight="1">
      <c r="A272" s="35" t="s">
        <v>161</v>
      </c>
      <c r="B272" s="36" t="s">
        <v>8</v>
      </c>
      <c r="C272" s="36" t="s">
        <v>94</v>
      </c>
      <c r="D272" s="36" t="s">
        <v>11</v>
      </c>
      <c r="E272" s="36"/>
      <c r="F272" s="22">
        <f>F273+F277</f>
        <v>991648.4</v>
      </c>
      <c r="G272" s="22">
        <f>G273+G277</f>
        <v>0</v>
      </c>
      <c r="H272" s="22">
        <f>H273+H277</f>
        <v>991648.4</v>
      </c>
    </row>
    <row r="273" spans="1:8" ht="30" customHeight="1">
      <c r="A273" s="35" t="s">
        <v>195</v>
      </c>
      <c r="B273" s="36" t="s">
        <v>8</v>
      </c>
      <c r="C273" s="36" t="s">
        <v>94</v>
      </c>
      <c r="D273" s="36" t="s">
        <v>47</v>
      </c>
      <c r="E273" s="36"/>
      <c r="F273" s="22">
        <f>F274</f>
        <v>51260</v>
      </c>
      <c r="G273" s="22">
        <f aca="true" t="shared" si="43" ref="G273:H275">G274</f>
        <v>0</v>
      </c>
      <c r="H273" s="22">
        <f t="shared" si="43"/>
        <v>51260</v>
      </c>
    </row>
    <row r="274" spans="1:8" ht="18.75" customHeight="1">
      <c r="A274" s="35" t="s">
        <v>196</v>
      </c>
      <c r="B274" s="36" t="s">
        <v>8</v>
      </c>
      <c r="C274" s="36" t="s">
        <v>94</v>
      </c>
      <c r="D274" s="36" t="s">
        <v>48</v>
      </c>
      <c r="E274" s="36"/>
      <c r="F274" s="22">
        <f>F275</f>
        <v>51260</v>
      </c>
      <c r="G274" s="22">
        <f t="shared" si="43"/>
        <v>0</v>
      </c>
      <c r="H274" s="22">
        <f t="shared" si="43"/>
        <v>51260</v>
      </c>
    </row>
    <row r="275" spans="1:8" ht="30" customHeight="1">
      <c r="A275" s="35" t="s">
        <v>167</v>
      </c>
      <c r="B275" s="36" t="s">
        <v>8</v>
      </c>
      <c r="C275" s="36" t="s">
        <v>94</v>
      </c>
      <c r="D275" s="36" t="s">
        <v>48</v>
      </c>
      <c r="E275" s="36" t="s">
        <v>17</v>
      </c>
      <c r="F275" s="22">
        <f>F276</f>
        <v>51260</v>
      </c>
      <c r="G275" s="22">
        <f t="shared" si="43"/>
        <v>0</v>
      </c>
      <c r="H275" s="22">
        <f t="shared" si="43"/>
        <v>51260</v>
      </c>
    </row>
    <row r="276" spans="1:8" ht="30" customHeight="1">
      <c r="A276" s="33" t="s">
        <v>168</v>
      </c>
      <c r="B276" s="34" t="s">
        <v>8</v>
      </c>
      <c r="C276" s="34" t="s">
        <v>94</v>
      </c>
      <c r="D276" s="34" t="s">
        <v>48</v>
      </c>
      <c r="E276" s="34" t="s">
        <v>18</v>
      </c>
      <c r="F276" s="18">
        <v>51260</v>
      </c>
      <c r="G276" s="18"/>
      <c r="H276" s="18">
        <f>F276+G276</f>
        <v>51260</v>
      </c>
    </row>
    <row r="277" spans="1:8" ht="30" customHeight="1">
      <c r="A277" s="35" t="s">
        <v>177</v>
      </c>
      <c r="B277" s="36" t="s">
        <v>8</v>
      </c>
      <c r="C277" s="36" t="s">
        <v>94</v>
      </c>
      <c r="D277" s="36" t="s">
        <v>29</v>
      </c>
      <c r="E277" s="36"/>
      <c r="F277" s="22">
        <f>F278</f>
        <v>940388.4</v>
      </c>
      <c r="G277" s="22">
        <f aca="true" t="shared" si="44" ref="G277:H279">G278</f>
        <v>0</v>
      </c>
      <c r="H277" s="22">
        <f t="shared" si="44"/>
        <v>940388.4</v>
      </c>
    </row>
    <row r="278" spans="1:8" ht="30" customHeight="1">
      <c r="A278" s="35" t="s">
        <v>178</v>
      </c>
      <c r="B278" s="36" t="s">
        <v>8</v>
      </c>
      <c r="C278" s="36" t="s">
        <v>94</v>
      </c>
      <c r="D278" s="36" t="s">
        <v>30</v>
      </c>
      <c r="E278" s="36"/>
      <c r="F278" s="22">
        <f>F279</f>
        <v>940388.4</v>
      </c>
      <c r="G278" s="22">
        <f t="shared" si="44"/>
        <v>0</v>
      </c>
      <c r="H278" s="22">
        <f t="shared" si="44"/>
        <v>940388.4</v>
      </c>
    </row>
    <row r="279" spans="1:8" ht="30" customHeight="1">
      <c r="A279" s="35" t="s">
        <v>167</v>
      </c>
      <c r="B279" s="36" t="s">
        <v>8</v>
      </c>
      <c r="C279" s="36" t="s">
        <v>94</v>
      </c>
      <c r="D279" s="36" t="s">
        <v>30</v>
      </c>
      <c r="E279" s="36" t="s">
        <v>17</v>
      </c>
      <c r="F279" s="22">
        <f>F280</f>
        <v>940388.4</v>
      </c>
      <c r="G279" s="22">
        <f t="shared" si="44"/>
        <v>0</v>
      </c>
      <c r="H279" s="22">
        <f t="shared" si="44"/>
        <v>940388.4</v>
      </c>
    </row>
    <row r="280" spans="1:8" ht="30" customHeight="1">
      <c r="A280" s="33" t="s">
        <v>168</v>
      </c>
      <c r="B280" s="34" t="s">
        <v>8</v>
      </c>
      <c r="C280" s="34" t="s">
        <v>94</v>
      </c>
      <c r="D280" s="34" t="s">
        <v>30</v>
      </c>
      <c r="E280" s="34" t="s">
        <v>18</v>
      </c>
      <c r="F280" s="18">
        <v>940388.4</v>
      </c>
      <c r="G280" s="18"/>
      <c r="H280" s="18">
        <f>F280+G280</f>
        <v>940388.4</v>
      </c>
    </row>
    <row r="281" spans="1:8" ht="40.5" customHeight="1">
      <c r="A281" s="24" t="s">
        <v>346</v>
      </c>
      <c r="B281" s="25" t="s">
        <v>8</v>
      </c>
      <c r="C281" s="25" t="s">
        <v>94</v>
      </c>
      <c r="D281" s="25" t="s">
        <v>103</v>
      </c>
      <c r="E281" s="25"/>
      <c r="F281" s="22">
        <f>F282+F290</f>
        <v>11312764.41</v>
      </c>
      <c r="G281" s="22">
        <f>G282+G290</f>
        <v>0</v>
      </c>
      <c r="H281" s="22">
        <f>H282+H290</f>
        <v>11312764.41</v>
      </c>
    </row>
    <row r="282" spans="1:8" ht="38.25">
      <c r="A282" s="24" t="s">
        <v>251</v>
      </c>
      <c r="B282" s="25" t="s">
        <v>8</v>
      </c>
      <c r="C282" s="25" t="s">
        <v>94</v>
      </c>
      <c r="D282" s="25" t="s">
        <v>104</v>
      </c>
      <c r="E282" s="25"/>
      <c r="F282" s="22">
        <f>F283+F286</f>
        <v>3917119.81</v>
      </c>
      <c r="G282" s="22">
        <f>G283+G286</f>
        <v>0</v>
      </c>
      <c r="H282" s="22">
        <f>H283+H286</f>
        <v>3917119.8099999996</v>
      </c>
    </row>
    <row r="283" spans="1:8" ht="38.25">
      <c r="A283" s="24" t="s">
        <v>252</v>
      </c>
      <c r="B283" s="25" t="s">
        <v>8</v>
      </c>
      <c r="C283" s="25" t="s">
        <v>94</v>
      </c>
      <c r="D283" s="25" t="s">
        <v>105</v>
      </c>
      <c r="E283" s="25"/>
      <c r="F283" s="22">
        <f aca="true" t="shared" si="45" ref="F283:H284">F284</f>
        <v>1677677.69</v>
      </c>
      <c r="G283" s="22">
        <f t="shared" si="45"/>
        <v>22043.24</v>
      </c>
      <c r="H283" s="22">
        <f t="shared" si="45"/>
        <v>1699720.93</v>
      </c>
    </row>
    <row r="284" spans="1:8" ht="25.5">
      <c r="A284" s="24" t="s">
        <v>167</v>
      </c>
      <c r="B284" s="25" t="s">
        <v>8</v>
      </c>
      <c r="C284" s="25" t="s">
        <v>94</v>
      </c>
      <c r="D284" s="25" t="s">
        <v>105</v>
      </c>
      <c r="E284" s="25" t="s">
        <v>17</v>
      </c>
      <c r="F284" s="22">
        <f t="shared" si="45"/>
        <v>1677677.69</v>
      </c>
      <c r="G284" s="22">
        <f t="shared" si="45"/>
        <v>22043.24</v>
      </c>
      <c r="H284" s="22">
        <f t="shared" si="45"/>
        <v>1699720.93</v>
      </c>
    </row>
    <row r="285" spans="1:8" ht="29.25" customHeight="1">
      <c r="A285" s="26" t="s">
        <v>168</v>
      </c>
      <c r="B285" s="27" t="s">
        <v>8</v>
      </c>
      <c r="C285" s="27" t="s">
        <v>94</v>
      </c>
      <c r="D285" s="27" t="s">
        <v>105</v>
      </c>
      <c r="E285" s="27" t="s">
        <v>18</v>
      </c>
      <c r="F285" s="18">
        <v>1677677.69</v>
      </c>
      <c r="G285" s="84">
        <v>22043.24</v>
      </c>
      <c r="H285" s="18">
        <f>F285+G285</f>
        <v>1699720.93</v>
      </c>
    </row>
    <row r="286" spans="1:8" ht="40.5" customHeight="1">
      <c r="A286" s="35" t="s">
        <v>345</v>
      </c>
      <c r="B286" s="36" t="s">
        <v>8</v>
      </c>
      <c r="C286" s="36" t="s">
        <v>94</v>
      </c>
      <c r="D286" s="36" t="s">
        <v>344</v>
      </c>
      <c r="E286" s="36"/>
      <c r="F286" s="22">
        <f>F287</f>
        <v>2239442.12</v>
      </c>
      <c r="G286" s="22">
        <f>G287</f>
        <v>-22043.240000000005</v>
      </c>
      <c r="H286" s="22">
        <f>H287</f>
        <v>2217398.88</v>
      </c>
    </row>
    <row r="287" spans="1:8" ht="29.25" customHeight="1">
      <c r="A287" s="35" t="s">
        <v>167</v>
      </c>
      <c r="B287" s="36" t="s">
        <v>8</v>
      </c>
      <c r="C287" s="36" t="s">
        <v>94</v>
      </c>
      <c r="D287" s="36" t="s">
        <v>344</v>
      </c>
      <c r="E287" s="36" t="s">
        <v>17</v>
      </c>
      <c r="F287" s="22">
        <f>F288+F289</f>
        <v>2239442.12</v>
      </c>
      <c r="G287" s="22">
        <f>G288+G289</f>
        <v>-22043.240000000005</v>
      </c>
      <c r="H287" s="22">
        <f>H288+H289</f>
        <v>2217398.88</v>
      </c>
    </row>
    <row r="288" spans="1:8" ht="30" customHeight="1">
      <c r="A288" s="70" t="s">
        <v>368</v>
      </c>
      <c r="B288" s="64" t="s">
        <v>8</v>
      </c>
      <c r="C288" s="64" t="s">
        <v>94</v>
      </c>
      <c r="D288" s="64" t="s">
        <v>344</v>
      </c>
      <c r="E288" s="64" t="s">
        <v>18</v>
      </c>
      <c r="F288" s="18">
        <v>2239442.12</v>
      </c>
      <c r="G288" s="81">
        <v>-93000</v>
      </c>
      <c r="H288" s="18">
        <f>F288+G288</f>
        <v>2146442.12</v>
      </c>
    </row>
    <row r="289" spans="1:8" ht="30" customHeight="1">
      <c r="A289" s="70" t="s">
        <v>168</v>
      </c>
      <c r="B289" s="69" t="s">
        <v>8</v>
      </c>
      <c r="C289" s="69" t="s">
        <v>94</v>
      </c>
      <c r="D289" s="69" t="s">
        <v>344</v>
      </c>
      <c r="E289" s="69" t="s">
        <v>18</v>
      </c>
      <c r="F289" s="18"/>
      <c r="G289" s="81">
        <v>70956.76</v>
      </c>
      <c r="H289" s="18">
        <f>F289+G289</f>
        <v>70956.76</v>
      </c>
    </row>
    <row r="290" spans="1:8" ht="25.5">
      <c r="A290" s="24" t="s">
        <v>253</v>
      </c>
      <c r="B290" s="25" t="s">
        <v>8</v>
      </c>
      <c r="C290" s="25" t="s">
        <v>94</v>
      </c>
      <c r="D290" s="25" t="s">
        <v>106</v>
      </c>
      <c r="E290" s="25"/>
      <c r="F290" s="22">
        <f aca="true" t="shared" si="46" ref="F290:H291">F291</f>
        <v>7395644.6</v>
      </c>
      <c r="G290" s="22">
        <f t="shared" si="46"/>
        <v>0</v>
      </c>
      <c r="H290" s="22">
        <f t="shared" si="46"/>
        <v>7395644.6</v>
      </c>
    </row>
    <row r="291" spans="1:8" ht="25.5">
      <c r="A291" s="24" t="s">
        <v>254</v>
      </c>
      <c r="B291" s="25" t="s">
        <v>8</v>
      </c>
      <c r="C291" s="25" t="s">
        <v>94</v>
      </c>
      <c r="D291" s="25" t="s">
        <v>107</v>
      </c>
      <c r="E291" s="25"/>
      <c r="F291" s="22">
        <f t="shared" si="46"/>
        <v>7395644.6</v>
      </c>
      <c r="G291" s="22">
        <f t="shared" si="46"/>
        <v>0</v>
      </c>
      <c r="H291" s="22">
        <f t="shared" si="46"/>
        <v>7395644.6</v>
      </c>
    </row>
    <row r="292" spans="1:8" ht="25.5">
      <c r="A292" s="24" t="s">
        <v>167</v>
      </c>
      <c r="B292" s="25" t="s">
        <v>8</v>
      </c>
      <c r="C292" s="25" t="s">
        <v>94</v>
      </c>
      <c r="D292" s="25" t="s">
        <v>107</v>
      </c>
      <c r="E292" s="25" t="s">
        <v>17</v>
      </c>
      <c r="F292" s="22">
        <f>F293+F294</f>
        <v>7395644.6</v>
      </c>
      <c r="G292" s="22">
        <f>G293+G294</f>
        <v>0</v>
      </c>
      <c r="H292" s="22">
        <f>H293+H294</f>
        <v>7395644.6</v>
      </c>
    </row>
    <row r="293" spans="1:8" ht="27.75" customHeight="1">
      <c r="A293" s="26" t="s">
        <v>168</v>
      </c>
      <c r="B293" s="27" t="s">
        <v>8</v>
      </c>
      <c r="C293" s="27" t="s">
        <v>94</v>
      </c>
      <c r="D293" s="27" t="s">
        <v>107</v>
      </c>
      <c r="E293" s="27" t="s">
        <v>18</v>
      </c>
      <c r="F293" s="61">
        <v>7166322.29</v>
      </c>
      <c r="G293" s="18"/>
      <c r="H293" s="18">
        <f>F293+G293</f>
        <v>7166322.29</v>
      </c>
    </row>
    <row r="294" spans="1:8" ht="27.75" customHeight="1">
      <c r="A294" s="26" t="s">
        <v>168</v>
      </c>
      <c r="B294" s="27" t="s">
        <v>8</v>
      </c>
      <c r="C294" s="27" t="s">
        <v>94</v>
      </c>
      <c r="D294" s="27" t="s">
        <v>107</v>
      </c>
      <c r="E294" s="27" t="s">
        <v>18</v>
      </c>
      <c r="F294" s="61">
        <v>229322.31</v>
      </c>
      <c r="G294" s="18"/>
      <c r="H294" s="18">
        <f>F294+G294</f>
        <v>229322.31</v>
      </c>
    </row>
    <row r="295" spans="1:8" ht="12.75">
      <c r="A295" s="24" t="s">
        <v>255</v>
      </c>
      <c r="B295" s="25" t="s">
        <v>8</v>
      </c>
      <c r="C295" s="25" t="s">
        <v>108</v>
      </c>
      <c r="D295" s="25"/>
      <c r="E295" s="25"/>
      <c r="F295" s="22">
        <f>F296</f>
        <v>45657157</v>
      </c>
      <c r="G295" s="22">
        <f>G296</f>
        <v>967402</v>
      </c>
      <c r="H295" s="22">
        <f>H296</f>
        <v>46624559</v>
      </c>
    </row>
    <row r="296" spans="1:8" ht="12.75">
      <c r="A296" s="24" t="s">
        <v>256</v>
      </c>
      <c r="B296" s="25" t="s">
        <v>8</v>
      </c>
      <c r="C296" s="25" t="s">
        <v>109</v>
      </c>
      <c r="D296" s="25"/>
      <c r="E296" s="25"/>
      <c r="F296" s="22">
        <f>F297+F339</f>
        <v>45657157</v>
      </c>
      <c r="G296" s="22">
        <f>G297+G339</f>
        <v>967402</v>
      </c>
      <c r="H296" s="22">
        <f>H297+H339</f>
        <v>46624559</v>
      </c>
    </row>
    <row r="297" spans="1:8" ht="38.25">
      <c r="A297" s="24" t="s">
        <v>257</v>
      </c>
      <c r="B297" s="25" t="s">
        <v>8</v>
      </c>
      <c r="C297" s="25" t="s">
        <v>109</v>
      </c>
      <c r="D297" s="25" t="s">
        <v>110</v>
      </c>
      <c r="E297" s="25"/>
      <c r="F297" s="22">
        <f>F298+F306+F318+F326+F334</f>
        <v>43926848</v>
      </c>
      <c r="G297" s="22">
        <f>G298+G306+G318+G326+G334</f>
        <v>967402</v>
      </c>
      <c r="H297" s="22">
        <f>H298+H306+H318+H326+H334</f>
        <v>44894250</v>
      </c>
    </row>
    <row r="298" spans="1:8" ht="38.25">
      <c r="A298" s="24" t="s">
        <v>258</v>
      </c>
      <c r="B298" s="25" t="s">
        <v>8</v>
      </c>
      <c r="C298" s="25" t="s">
        <v>109</v>
      </c>
      <c r="D298" s="25" t="s">
        <v>111</v>
      </c>
      <c r="E298" s="25"/>
      <c r="F298" s="22">
        <f>F299</f>
        <v>16650486</v>
      </c>
      <c r="G298" s="22">
        <f aca="true" t="shared" si="47" ref="G298:H301">G299</f>
        <v>373767.48</v>
      </c>
      <c r="H298" s="22">
        <f t="shared" si="47"/>
        <v>17024253.48</v>
      </c>
    </row>
    <row r="299" spans="1:8" ht="25.5">
      <c r="A299" s="24" t="s">
        <v>259</v>
      </c>
      <c r="B299" s="25" t="s">
        <v>8</v>
      </c>
      <c r="C299" s="25" t="s">
        <v>109</v>
      </c>
      <c r="D299" s="25" t="s">
        <v>112</v>
      </c>
      <c r="E299" s="25"/>
      <c r="F299" s="22">
        <f>F300+F303</f>
        <v>16650486</v>
      </c>
      <c r="G299" s="22">
        <f t="shared" si="47"/>
        <v>373767.48</v>
      </c>
      <c r="H299" s="22">
        <f t="shared" si="47"/>
        <v>17024253.48</v>
      </c>
    </row>
    <row r="300" spans="1:8" ht="25.5">
      <c r="A300" s="24" t="s">
        <v>260</v>
      </c>
      <c r="B300" s="25" t="s">
        <v>8</v>
      </c>
      <c r="C300" s="25" t="s">
        <v>109</v>
      </c>
      <c r="D300" s="25" t="s">
        <v>113</v>
      </c>
      <c r="E300" s="25"/>
      <c r="F300" s="22">
        <f>F301+F303</f>
        <v>16650486</v>
      </c>
      <c r="G300" s="22">
        <f>G301+G303</f>
        <v>373767.48</v>
      </c>
      <c r="H300" s="22">
        <f>H301+H303</f>
        <v>17024253.48</v>
      </c>
    </row>
    <row r="301" spans="1:8" ht="30.75" customHeight="1">
      <c r="A301" s="24" t="s">
        <v>184</v>
      </c>
      <c r="B301" s="25" t="s">
        <v>8</v>
      </c>
      <c r="C301" s="25" t="s">
        <v>109</v>
      </c>
      <c r="D301" s="25" t="s">
        <v>113</v>
      </c>
      <c r="E301" s="25" t="s">
        <v>36</v>
      </c>
      <c r="F301" s="22">
        <f>F302</f>
        <v>16650486</v>
      </c>
      <c r="G301" s="22">
        <f t="shared" si="47"/>
        <v>0</v>
      </c>
      <c r="H301" s="22">
        <f t="shared" si="47"/>
        <v>16650486</v>
      </c>
    </row>
    <row r="302" spans="1:8" ht="12.75">
      <c r="A302" s="26" t="s">
        <v>261</v>
      </c>
      <c r="B302" s="27" t="s">
        <v>8</v>
      </c>
      <c r="C302" s="27" t="s">
        <v>109</v>
      </c>
      <c r="D302" s="27" t="s">
        <v>113</v>
      </c>
      <c r="E302" s="27" t="s">
        <v>114</v>
      </c>
      <c r="F302" s="18">
        <v>16650486</v>
      </c>
      <c r="G302" s="61"/>
      <c r="H302" s="18">
        <f>F302+G302</f>
        <v>16650486</v>
      </c>
    </row>
    <row r="303" spans="1:8" ht="25.5">
      <c r="A303" s="85" t="s">
        <v>370</v>
      </c>
      <c r="B303" s="86" t="s">
        <v>8</v>
      </c>
      <c r="C303" s="86" t="s">
        <v>109</v>
      </c>
      <c r="D303" s="86" t="s">
        <v>371</v>
      </c>
      <c r="E303" s="86"/>
      <c r="F303" s="22">
        <f aca="true" t="shared" si="48" ref="F303:H304">F304</f>
        <v>0</v>
      </c>
      <c r="G303" s="22">
        <f t="shared" si="48"/>
        <v>373767.48</v>
      </c>
      <c r="H303" s="22">
        <f t="shared" si="48"/>
        <v>373767.48</v>
      </c>
    </row>
    <row r="304" spans="1:8" ht="38.25">
      <c r="A304" s="85" t="s">
        <v>372</v>
      </c>
      <c r="B304" s="86" t="s">
        <v>8</v>
      </c>
      <c r="C304" s="86" t="s">
        <v>109</v>
      </c>
      <c r="D304" s="86" t="s">
        <v>371</v>
      </c>
      <c r="E304" s="86" t="s">
        <v>36</v>
      </c>
      <c r="F304" s="22">
        <f t="shared" si="48"/>
        <v>0</v>
      </c>
      <c r="G304" s="22">
        <f t="shared" si="48"/>
        <v>373767.48</v>
      </c>
      <c r="H304" s="22">
        <f t="shared" si="48"/>
        <v>373767.48</v>
      </c>
    </row>
    <row r="305" spans="1:8" ht="12.75">
      <c r="A305" s="85" t="s">
        <v>373</v>
      </c>
      <c r="B305" s="86" t="s">
        <v>8</v>
      </c>
      <c r="C305" s="86" t="s">
        <v>109</v>
      </c>
      <c r="D305" s="86" t="s">
        <v>371</v>
      </c>
      <c r="E305" s="86" t="s">
        <v>114</v>
      </c>
      <c r="F305" s="18"/>
      <c r="G305" s="61">
        <f>172941.52+200825.96</f>
        <v>373767.48</v>
      </c>
      <c r="H305" s="18">
        <f>F305+G305</f>
        <v>373767.48</v>
      </c>
    </row>
    <row r="306" spans="1:8" ht="38.25">
      <c r="A306" s="24" t="s">
        <v>262</v>
      </c>
      <c r="B306" s="25" t="s">
        <v>8</v>
      </c>
      <c r="C306" s="25" t="s">
        <v>109</v>
      </c>
      <c r="D306" s="25" t="s">
        <v>115</v>
      </c>
      <c r="E306" s="25"/>
      <c r="F306" s="22">
        <f>F307</f>
        <v>8482240</v>
      </c>
      <c r="G306" s="22">
        <f>G307</f>
        <v>179324</v>
      </c>
      <c r="H306" s="22">
        <f>H307</f>
        <v>8661564</v>
      </c>
    </row>
    <row r="307" spans="1:8" ht="25.5">
      <c r="A307" s="24" t="s">
        <v>263</v>
      </c>
      <c r="B307" s="25" t="s">
        <v>8</v>
      </c>
      <c r="C307" s="25" t="s">
        <v>109</v>
      </c>
      <c r="D307" s="25" t="s">
        <v>116</v>
      </c>
      <c r="E307" s="25"/>
      <c r="F307" s="22">
        <f>F308+F315</f>
        <v>8482240</v>
      </c>
      <c r="G307" s="22">
        <f>G308+G315</f>
        <v>179324</v>
      </c>
      <c r="H307" s="22">
        <f>H308+H315</f>
        <v>8661564</v>
      </c>
    </row>
    <row r="308" spans="1:8" ht="25.5">
      <c r="A308" s="24" t="s">
        <v>264</v>
      </c>
      <c r="B308" s="25" t="s">
        <v>8</v>
      </c>
      <c r="C308" s="25" t="s">
        <v>109</v>
      </c>
      <c r="D308" s="25" t="s">
        <v>117</v>
      </c>
      <c r="E308" s="25"/>
      <c r="F308" s="22">
        <f>F309+F311+F313</f>
        <v>8482240</v>
      </c>
      <c r="G308" s="22">
        <f>G309+G311+G313</f>
        <v>0</v>
      </c>
      <c r="H308" s="22">
        <f>H309+H311+H313</f>
        <v>8482240</v>
      </c>
    </row>
    <row r="309" spans="1:8" ht="63.75">
      <c r="A309" s="24" t="s">
        <v>164</v>
      </c>
      <c r="B309" s="25" t="s">
        <v>8</v>
      </c>
      <c r="C309" s="25" t="s">
        <v>109</v>
      </c>
      <c r="D309" s="25" t="s">
        <v>117</v>
      </c>
      <c r="E309" s="25" t="s">
        <v>14</v>
      </c>
      <c r="F309" s="22">
        <f>F310</f>
        <v>6047240</v>
      </c>
      <c r="G309" s="22">
        <f>G310</f>
        <v>0</v>
      </c>
      <c r="H309" s="22">
        <f>H310</f>
        <v>6047240</v>
      </c>
    </row>
    <row r="310" spans="1:8" ht="18.75" customHeight="1">
      <c r="A310" s="29" t="s">
        <v>265</v>
      </c>
      <c r="B310" s="30" t="s">
        <v>8</v>
      </c>
      <c r="C310" s="30" t="s">
        <v>109</v>
      </c>
      <c r="D310" s="30" t="s">
        <v>117</v>
      </c>
      <c r="E310" s="30" t="s">
        <v>118</v>
      </c>
      <c r="F310" s="28">
        <v>6047240</v>
      </c>
      <c r="G310" s="61"/>
      <c r="H310" s="18">
        <f>F310+G310</f>
        <v>6047240</v>
      </c>
    </row>
    <row r="311" spans="1:8" ht="25.5">
      <c r="A311" s="24" t="s">
        <v>167</v>
      </c>
      <c r="B311" s="25" t="s">
        <v>8</v>
      </c>
      <c r="C311" s="25" t="s">
        <v>109</v>
      </c>
      <c r="D311" s="25" t="s">
        <v>117</v>
      </c>
      <c r="E311" s="25" t="s">
        <v>17</v>
      </c>
      <c r="F311" s="22">
        <f>F312</f>
        <v>2430000</v>
      </c>
      <c r="G311" s="22">
        <f>G312</f>
        <v>0</v>
      </c>
      <c r="H311" s="22">
        <f>H312</f>
        <v>2430000</v>
      </c>
    </row>
    <row r="312" spans="1:8" ht="28.5" customHeight="1">
      <c r="A312" s="26" t="s">
        <v>168</v>
      </c>
      <c r="B312" s="27" t="s">
        <v>8</v>
      </c>
      <c r="C312" s="27" t="s">
        <v>109</v>
      </c>
      <c r="D312" s="27" t="s">
        <v>117</v>
      </c>
      <c r="E312" s="27" t="s">
        <v>18</v>
      </c>
      <c r="F312" s="18">
        <v>2430000</v>
      </c>
      <c r="G312" s="18"/>
      <c r="H312" s="18">
        <f>F312+G312</f>
        <v>2430000</v>
      </c>
    </row>
    <row r="313" spans="1:8" ht="12.75">
      <c r="A313" s="24" t="s">
        <v>169</v>
      </c>
      <c r="B313" s="25" t="s">
        <v>8</v>
      </c>
      <c r="C313" s="25" t="s">
        <v>109</v>
      </c>
      <c r="D313" s="25" t="s">
        <v>117</v>
      </c>
      <c r="E313" s="25" t="s">
        <v>19</v>
      </c>
      <c r="F313" s="22">
        <f>F314</f>
        <v>5000</v>
      </c>
      <c r="G313" s="22">
        <f>G314</f>
        <v>0</v>
      </c>
      <c r="H313" s="22">
        <f>H314</f>
        <v>5000</v>
      </c>
    </row>
    <row r="314" spans="1:8" ht="12.75">
      <c r="A314" s="26" t="s">
        <v>170</v>
      </c>
      <c r="B314" s="27" t="s">
        <v>8</v>
      </c>
      <c r="C314" s="27" t="s">
        <v>109</v>
      </c>
      <c r="D314" s="27" t="s">
        <v>117</v>
      </c>
      <c r="E314" s="27" t="s">
        <v>20</v>
      </c>
      <c r="F314" s="18">
        <v>5000</v>
      </c>
      <c r="G314" s="18"/>
      <c r="H314" s="18">
        <f>F314+G314</f>
        <v>5000</v>
      </c>
    </row>
    <row r="315" spans="1:8" ht="25.5">
      <c r="A315" s="89" t="s">
        <v>336</v>
      </c>
      <c r="B315" s="90" t="s">
        <v>8</v>
      </c>
      <c r="C315" s="90" t="s">
        <v>109</v>
      </c>
      <c r="D315" s="90" t="s">
        <v>374</v>
      </c>
      <c r="E315" s="90"/>
      <c r="F315" s="22">
        <f aca="true" t="shared" si="49" ref="F315:H316">F316</f>
        <v>0</v>
      </c>
      <c r="G315" s="22">
        <f t="shared" si="49"/>
        <v>179324</v>
      </c>
      <c r="H315" s="22">
        <f t="shared" si="49"/>
        <v>179324</v>
      </c>
    </row>
    <row r="316" spans="1:8" ht="69" customHeight="1">
      <c r="A316" s="89" t="s">
        <v>164</v>
      </c>
      <c r="B316" s="90" t="s">
        <v>8</v>
      </c>
      <c r="C316" s="90" t="s">
        <v>109</v>
      </c>
      <c r="D316" s="90" t="s">
        <v>374</v>
      </c>
      <c r="E316" s="90" t="s">
        <v>14</v>
      </c>
      <c r="F316" s="22">
        <f t="shared" si="49"/>
        <v>0</v>
      </c>
      <c r="G316" s="22">
        <f t="shared" si="49"/>
        <v>179324</v>
      </c>
      <c r="H316" s="22">
        <f t="shared" si="49"/>
        <v>179324</v>
      </c>
    </row>
    <row r="317" spans="1:8" ht="25.5">
      <c r="A317" s="87" t="s">
        <v>265</v>
      </c>
      <c r="B317" s="88" t="s">
        <v>8</v>
      </c>
      <c r="C317" s="88" t="s">
        <v>109</v>
      </c>
      <c r="D317" s="88" t="s">
        <v>374</v>
      </c>
      <c r="E317" s="88" t="s">
        <v>118</v>
      </c>
      <c r="F317" s="18"/>
      <c r="G317" s="18">
        <v>179324</v>
      </c>
      <c r="H317" s="18">
        <f>F317+G317</f>
        <v>179324</v>
      </c>
    </row>
    <row r="318" spans="1:8" ht="41.25" customHeight="1">
      <c r="A318" s="24" t="s">
        <v>266</v>
      </c>
      <c r="B318" s="25" t="s">
        <v>8</v>
      </c>
      <c r="C318" s="25" t="s">
        <v>109</v>
      </c>
      <c r="D318" s="25" t="s">
        <v>119</v>
      </c>
      <c r="E318" s="25"/>
      <c r="F318" s="22">
        <f>F319</f>
        <v>13686562</v>
      </c>
      <c r="G318" s="22">
        <f aca="true" t="shared" si="50" ref="G318:H321">G319</f>
        <v>211131.21</v>
      </c>
      <c r="H318" s="22">
        <f t="shared" si="50"/>
        <v>13897693.21</v>
      </c>
    </row>
    <row r="319" spans="1:8" ht="25.5">
      <c r="A319" s="24" t="s">
        <v>267</v>
      </c>
      <c r="B319" s="25" t="s">
        <v>8</v>
      </c>
      <c r="C319" s="25" t="s">
        <v>109</v>
      </c>
      <c r="D319" s="25" t="s">
        <v>120</v>
      </c>
      <c r="E319" s="25"/>
      <c r="F319" s="22">
        <f>F320+F323</f>
        <v>13686562</v>
      </c>
      <c r="G319" s="22">
        <f>G320+G323</f>
        <v>211131.21</v>
      </c>
      <c r="H319" s="22">
        <f>H320+H323</f>
        <v>13897693.21</v>
      </c>
    </row>
    <row r="320" spans="1:8" ht="25.5">
      <c r="A320" s="24" t="s">
        <v>260</v>
      </c>
      <c r="B320" s="25" t="s">
        <v>8</v>
      </c>
      <c r="C320" s="25" t="s">
        <v>109</v>
      </c>
      <c r="D320" s="25" t="s">
        <v>121</v>
      </c>
      <c r="E320" s="25"/>
      <c r="F320" s="22">
        <f>F321</f>
        <v>13686562</v>
      </c>
      <c r="G320" s="22">
        <f t="shared" si="50"/>
        <v>0</v>
      </c>
      <c r="H320" s="22">
        <f t="shared" si="50"/>
        <v>13686562</v>
      </c>
    </row>
    <row r="321" spans="1:8" ht="29.25" customHeight="1">
      <c r="A321" s="24" t="s">
        <v>184</v>
      </c>
      <c r="B321" s="25" t="s">
        <v>8</v>
      </c>
      <c r="C321" s="25" t="s">
        <v>109</v>
      </c>
      <c r="D321" s="25" t="s">
        <v>121</v>
      </c>
      <c r="E321" s="25" t="s">
        <v>36</v>
      </c>
      <c r="F321" s="22">
        <f>F322</f>
        <v>13686562</v>
      </c>
      <c r="G321" s="22">
        <f t="shared" si="50"/>
        <v>0</v>
      </c>
      <c r="H321" s="22">
        <f t="shared" si="50"/>
        <v>13686562</v>
      </c>
    </row>
    <row r="322" spans="1:8" ht="12.75">
      <c r="A322" s="26" t="s">
        <v>261</v>
      </c>
      <c r="B322" s="27" t="s">
        <v>8</v>
      </c>
      <c r="C322" s="27" t="s">
        <v>109</v>
      </c>
      <c r="D322" s="27" t="s">
        <v>121</v>
      </c>
      <c r="E322" s="27" t="s">
        <v>114</v>
      </c>
      <c r="F322" s="18">
        <v>13686562</v>
      </c>
      <c r="G322" s="61"/>
      <c r="H322" s="18">
        <f>F322+G322</f>
        <v>13686562</v>
      </c>
    </row>
    <row r="323" spans="1:8" ht="25.5">
      <c r="A323" s="89" t="s">
        <v>336</v>
      </c>
      <c r="B323" s="90" t="s">
        <v>8</v>
      </c>
      <c r="C323" s="90" t="s">
        <v>109</v>
      </c>
      <c r="D323" s="90" t="s">
        <v>375</v>
      </c>
      <c r="E323" s="90"/>
      <c r="F323" s="22">
        <f aca="true" t="shared" si="51" ref="F323:H324">F324</f>
        <v>0</v>
      </c>
      <c r="G323" s="22">
        <f t="shared" si="51"/>
        <v>211131.21</v>
      </c>
      <c r="H323" s="22">
        <f t="shared" si="51"/>
        <v>211131.21</v>
      </c>
    </row>
    <row r="324" spans="1:8" ht="38.25">
      <c r="A324" s="89" t="s">
        <v>184</v>
      </c>
      <c r="B324" s="90" t="s">
        <v>8</v>
      </c>
      <c r="C324" s="90" t="s">
        <v>109</v>
      </c>
      <c r="D324" s="90" t="s">
        <v>375</v>
      </c>
      <c r="E324" s="90" t="s">
        <v>36</v>
      </c>
      <c r="F324" s="22">
        <f t="shared" si="51"/>
        <v>0</v>
      </c>
      <c r="G324" s="22">
        <f t="shared" si="51"/>
        <v>211131.21</v>
      </c>
      <c r="H324" s="22">
        <f t="shared" si="51"/>
        <v>211131.21</v>
      </c>
    </row>
    <row r="325" spans="1:8" ht="12.75">
      <c r="A325" s="87" t="s">
        <v>261</v>
      </c>
      <c r="B325" s="88" t="s">
        <v>8</v>
      </c>
      <c r="C325" s="88" t="s">
        <v>109</v>
      </c>
      <c r="D325" s="88" t="s">
        <v>375</v>
      </c>
      <c r="E325" s="88" t="s">
        <v>114</v>
      </c>
      <c r="F325" s="18"/>
      <c r="G325" s="61">
        <v>211131.21</v>
      </c>
      <c r="H325" s="18">
        <f>F325+G325</f>
        <v>211131.21</v>
      </c>
    </row>
    <row r="326" spans="1:8" ht="51">
      <c r="A326" s="24" t="s">
        <v>268</v>
      </c>
      <c r="B326" s="25" t="s">
        <v>8</v>
      </c>
      <c r="C326" s="25" t="s">
        <v>109</v>
      </c>
      <c r="D326" s="25" t="s">
        <v>122</v>
      </c>
      <c r="E326" s="25"/>
      <c r="F326" s="22">
        <f>F327</f>
        <v>4348560</v>
      </c>
      <c r="G326" s="22">
        <f aca="true" t="shared" si="52" ref="G326:H329">G327</f>
        <v>203179.31</v>
      </c>
      <c r="H326" s="22">
        <f t="shared" si="52"/>
        <v>4551739.31</v>
      </c>
    </row>
    <row r="327" spans="1:8" ht="25.5">
      <c r="A327" s="24" t="s">
        <v>269</v>
      </c>
      <c r="B327" s="25" t="s">
        <v>8</v>
      </c>
      <c r="C327" s="25" t="s">
        <v>109</v>
      </c>
      <c r="D327" s="25" t="s">
        <v>123</v>
      </c>
      <c r="E327" s="25"/>
      <c r="F327" s="22">
        <f>F328+F331</f>
        <v>4348560</v>
      </c>
      <c r="G327" s="22">
        <f>G328+G331</f>
        <v>203179.31</v>
      </c>
      <c r="H327" s="22">
        <f>H328+H331</f>
        <v>4551739.31</v>
      </c>
    </row>
    <row r="328" spans="1:8" ht="25.5">
      <c r="A328" s="24" t="s">
        <v>260</v>
      </c>
      <c r="B328" s="25" t="s">
        <v>8</v>
      </c>
      <c r="C328" s="25" t="s">
        <v>109</v>
      </c>
      <c r="D328" s="25" t="s">
        <v>124</v>
      </c>
      <c r="E328" s="25"/>
      <c r="F328" s="22">
        <f>F329</f>
        <v>4348560</v>
      </c>
      <c r="G328" s="22">
        <f t="shared" si="52"/>
        <v>0</v>
      </c>
      <c r="H328" s="22">
        <f t="shared" si="52"/>
        <v>4348560</v>
      </c>
    </row>
    <row r="329" spans="1:8" ht="30" customHeight="1">
      <c r="A329" s="24" t="s">
        <v>184</v>
      </c>
      <c r="B329" s="25" t="s">
        <v>8</v>
      </c>
      <c r="C329" s="25" t="s">
        <v>109</v>
      </c>
      <c r="D329" s="25" t="s">
        <v>124</v>
      </c>
      <c r="E329" s="25" t="s">
        <v>36</v>
      </c>
      <c r="F329" s="22">
        <f>F330</f>
        <v>4348560</v>
      </c>
      <c r="G329" s="22">
        <f t="shared" si="52"/>
        <v>0</v>
      </c>
      <c r="H329" s="22">
        <f t="shared" si="52"/>
        <v>4348560</v>
      </c>
    </row>
    <row r="330" spans="1:8" ht="12.75">
      <c r="A330" s="26" t="s">
        <v>261</v>
      </c>
      <c r="B330" s="27" t="s">
        <v>8</v>
      </c>
      <c r="C330" s="27" t="s">
        <v>109</v>
      </c>
      <c r="D330" s="27" t="s">
        <v>124</v>
      </c>
      <c r="E330" s="27" t="s">
        <v>114</v>
      </c>
      <c r="F330" s="18">
        <v>4348560</v>
      </c>
      <c r="G330" s="61"/>
      <c r="H330" s="18">
        <f>F330+G330</f>
        <v>4348560</v>
      </c>
    </row>
    <row r="331" spans="1:8" ht="25.5">
      <c r="A331" s="89" t="s">
        <v>370</v>
      </c>
      <c r="B331" s="90" t="s">
        <v>8</v>
      </c>
      <c r="C331" s="90" t="s">
        <v>109</v>
      </c>
      <c r="D331" s="90" t="s">
        <v>376</v>
      </c>
      <c r="E331" s="90"/>
      <c r="F331" s="22">
        <f aca="true" t="shared" si="53" ref="F331:H332">F332</f>
        <v>0</v>
      </c>
      <c r="G331" s="22">
        <f t="shared" si="53"/>
        <v>203179.31</v>
      </c>
      <c r="H331" s="22">
        <f t="shared" si="53"/>
        <v>203179.31</v>
      </c>
    </row>
    <row r="332" spans="1:8" ht="38.25">
      <c r="A332" s="89" t="s">
        <v>372</v>
      </c>
      <c r="B332" s="90" t="s">
        <v>8</v>
      </c>
      <c r="C332" s="90" t="s">
        <v>109</v>
      </c>
      <c r="D332" s="90" t="s">
        <v>376</v>
      </c>
      <c r="E332" s="90" t="s">
        <v>36</v>
      </c>
      <c r="F332" s="22">
        <f t="shared" si="53"/>
        <v>0</v>
      </c>
      <c r="G332" s="22">
        <f t="shared" si="53"/>
        <v>203179.31</v>
      </c>
      <c r="H332" s="22">
        <f t="shared" si="53"/>
        <v>203179.31</v>
      </c>
    </row>
    <row r="333" spans="1:8" ht="12.75">
      <c r="A333" s="87" t="s">
        <v>373</v>
      </c>
      <c r="B333" s="88" t="s">
        <v>8</v>
      </c>
      <c r="C333" s="88" t="s">
        <v>109</v>
      </c>
      <c r="D333" s="88" t="s">
        <v>376</v>
      </c>
      <c r="E333" s="88" t="s">
        <v>114</v>
      </c>
      <c r="F333" s="18"/>
      <c r="G333" s="61">
        <v>203179.31</v>
      </c>
      <c r="H333" s="18">
        <f>F333+G333</f>
        <v>203179.31</v>
      </c>
    </row>
    <row r="334" spans="1:8" ht="43.5" customHeight="1">
      <c r="A334" s="26" t="s">
        <v>270</v>
      </c>
      <c r="B334" s="25" t="s">
        <v>8</v>
      </c>
      <c r="C334" s="25" t="s">
        <v>109</v>
      </c>
      <c r="D334" s="25" t="s">
        <v>125</v>
      </c>
      <c r="E334" s="25"/>
      <c r="F334" s="22">
        <f>F335</f>
        <v>759000</v>
      </c>
      <c r="G334" s="22">
        <f aca="true" t="shared" si="54" ref="G334:H337">G335</f>
        <v>0</v>
      </c>
      <c r="H334" s="22">
        <f t="shared" si="54"/>
        <v>759000</v>
      </c>
    </row>
    <row r="335" spans="1:8" ht="25.5">
      <c r="A335" s="26" t="s">
        <v>271</v>
      </c>
      <c r="B335" s="25" t="s">
        <v>8</v>
      </c>
      <c r="C335" s="25" t="s">
        <v>109</v>
      </c>
      <c r="D335" s="25" t="s">
        <v>126</v>
      </c>
      <c r="E335" s="25"/>
      <c r="F335" s="22">
        <f>F336</f>
        <v>759000</v>
      </c>
      <c r="G335" s="22">
        <f t="shared" si="54"/>
        <v>0</v>
      </c>
      <c r="H335" s="22">
        <f t="shared" si="54"/>
        <v>759000</v>
      </c>
    </row>
    <row r="336" spans="1:8" ht="14.25" customHeight="1">
      <c r="A336" s="26" t="s">
        <v>272</v>
      </c>
      <c r="B336" s="25" t="s">
        <v>8</v>
      </c>
      <c r="C336" s="25" t="s">
        <v>109</v>
      </c>
      <c r="D336" s="25" t="s">
        <v>127</v>
      </c>
      <c r="E336" s="25"/>
      <c r="F336" s="22">
        <f>F337</f>
        <v>759000</v>
      </c>
      <c r="G336" s="22">
        <f t="shared" si="54"/>
        <v>0</v>
      </c>
      <c r="H336" s="22">
        <f t="shared" si="54"/>
        <v>759000</v>
      </c>
    </row>
    <row r="337" spans="1:8" ht="25.5">
      <c r="A337" s="26" t="s">
        <v>167</v>
      </c>
      <c r="B337" s="25" t="s">
        <v>8</v>
      </c>
      <c r="C337" s="25" t="s">
        <v>109</v>
      </c>
      <c r="D337" s="25" t="s">
        <v>127</v>
      </c>
      <c r="E337" s="25" t="s">
        <v>17</v>
      </c>
      <c r="F337" s="22">
        <f>F338</f>
        <v>759000</v>
      </c>
      <c r="G337" s="22">
        <f t="shared" si="54"/>
        <v>0</v>
      </c>
      <c r="H337" s="22">
        <f t="shared" si="54"/>
        <v>759000</v>
      </c>
    </row>
    <row r="338" spans="1:8" ht="30.75" customHeight="1">
      <c r="A338" s="26" t="s">
        <v>168</v>
      </c>
      <c r="B338" s="27" t="s">
        <v>8</v>
      </c>
      <c r="C338" s="27" t="s">
        <v>109</v>
      </c>
      <c r="D338" s="27" t="s">
        <v>127</v>
      </c>
      <c r="E338" s="27" t="s">
        <v>18</v>
      </c>
      <c r="F338" s="18">
        <v>759000</v>
      </c>
      <c r="G338" s="18"/>
      <c r="H338" s="18">
        <f>F338+G338</f>
        <v>759000</v>
      </c>
    </row>
    <row r="339" spans="1:8" ht="80.25" customHeight="1">
      <c r="A339" s="35" t="s">
        <v>161</v>
      </c>
      <c r="B339" s="36" t="s">
        <v>8</v>
      </c>
      <c r="C339" s="36" t="s">
        <v>109</v>
      </c>
      <c r="D339" s="36" t="s">
        <v>11</v>
      </c>
      <c r="E339" s="36"/>
      <c r="F339" s="22">
        <f>F340+F344</f>
        <v>1730309</v>
      </c>
      <c r="G339" s="22">
        <f>G340+G344</f>
        <v>0</v>
      </c>
      <c r="H339" s="22">
        <f>H340+H344</f>
        <v>1730309</v>
      </c>
    </row>
    <row r="340" spans="1:8" ht="28.5" customHeight="1">
      <c r="A340" s="35" t="s">
        <v>177</v>
      </c>
      <c r="B340" s="36" t="s">
        <v>8</v>
      </c>
      <c r="C340" s="36" t="s">
        <v>109</v>
      </c>
      <c r="D340" s="36" t="s">
        <v>29</v>
      </c>
      <c r="E340" s="36"/>
      <c r="F340" s="22">
        <f>F341</f>
        <v>100000</v>
      </c>
      <c r="G340" s="22">
        <f aca="true" t="shared" si="55" ref="G340:H342">G341</f>
        <v>0</v>
      </c>
      <c r="H340" s="22">
        <f t="shared" si="55"/>
        <v>100000</v>
      </c>
    </row>
    <row r="341" spans="1:8" ht="30.75" customHeight="1">
      <c r="A341" s="35" t="s">
        <v>178</v>
      </c>
      <c r="B341" s="36" t="s">
        <v>8</v>
      </c>
      <c r="C341" s="36" t="s">
        <v>109</v>
      </c>
      <c r="D341" s="36" t="s">
        <v>30</v>
      </c>
      <c r="E341" s="36"/>
      <c r="F341" s="22">
        <f>F342</f>
        <v>100000</v>
      </c>
      <c r="G341" s="22">
        <f t="shared" si="55"/>
        <v>0</v>
      </c>
      <c r="H341" s="22">
        <f t="shared" si="55"/>
        <v>100000</v>
      </c>
    </row>
    <row r="342" spans="1:8" ht="28.5" customHeight="1">
      <c r="A342" s="35" t="s">
        <v>184</v>
      </c>
      <c r="B342" s="36" t="s">
        <v>8</v>
      </c>
      <c r="C342" s="36" t="s">
        <v>109</v>
      </c>
      <c r="D342" s="36" t="s">
        <v>30</v>
      </c>
      <c r="E342" s="36" t="s">
        <v>36</v>
      </c>
      <c r="F342" s="22">
        <f>F343</f>
        <v>100000</v>
      </c>
      <c r="G342" s="22">
        <f t="shared" si="55"/>
        <v>0</v>
      </c>
      <c r="H342" s="22">
        <f t="shared" si="55"/>
        <v>100000</v>
      </c>
    </row>
    <row r="343" spans="1:8" ht="20.25" customHeight="1">
      <c r="A343" s="70" t="s">
        <v>261</v>
      </c>
      <c r="B343" s="69" t="s">
        <v>8</v>
      </c>
      <c r="C343" s="69" t="s">
        <v>109</v>
      </c>
      <c r="D343" s="69" t="s">
        <v>30</v>
      </c>
      <c r="E343" s="69" t="s">
        <v>114</v>
      </c>
      <c r="F343" s="18">
        <v>100000</v>
      </c>
      <c r="G343" s="18"/>
      <c r="H343" s="18">
        <f>F343+G343</f>
        <v>100000</v>
      </c>
    </row>
    <row r="344" spans="1:8" ht="54.75" customHeight="1">
      <c r="A344" s="35" t="s">
        <v>198</v>
      </c>
      <c r="B344" s="36" t="s">
        <v>8</v>
      </c>
      <c r="C344" s="36" t="s">
        <v>109</v>
      </c>
      <c r="D344" s="36" t="s">
        <v>50</v>
      </c>
      <c r="E344" s="36"/>
      <c r="F344" s="22">
        <f>F345+F348+F351</f>
        <v>1630309</v>
      </c>
      <c r="G344" s="22">
        <f>G345+G348+G351</f>
        <v>0</v>
      </c>
      <c r="H344" s="22">
        <f>H345+H348+H351</f>
        <v>1630309</v>
      </c>
    </row>
    <row r="345" spans="1:8" ht="40.5" customHeight="1">
      <c r="A345" s="35" t="s">
        <v>199</v>
      </c>
      <c r="B345" s="36" t="s">
        <v>8</v>
      </c>
      <c r="C345" s="36" t="s">
        <v>109</v>
      </c>
      <c r="D345" s="36" t="s">
        <v>339</v>
      </c>
      <c r="E345" s="36"/>
      <c r="F345" s="22">
        <f aca="true" t="shared" si="56" ref="F345:H346">F346</f>
        <v>1630309</v>
      </c>
      <c r="G345" s="22">
        <f t="shared" si="56"/>
        <v>0</v>
      </c>
      <c r="H345" s="22">
        <f t="shared" si="56"/>
        <v>1630309</v>
      </c>
    </row>
    <row r="346" spans="1:8" ht="40.5" customHeight="1">
      <c r="A346" s="35" t="s">
        <v>184</v>
      </c>
      <c r="B346" s="36" t="s">
        <v>8</v>
      </c>
      <c r="C346" s="36" t="s">
        <v>109</v>
      </c>
      <c r="D346" s="36" t="s">
        <v>339</v>
      </c>
      <c r="E346" s="36" t="s">
        <v>36</v>
      </c>
      <c r="F346" s="22">
        <f t="shared" si="56"/>
        <v>1630309</v>
      </c>
      <c r="G346" s="22">
        <f t="shared" si="56"/>
        <v>0</v>
      </c>
      <c r="H346" s="22">
        <f t="shared" si="56"/>
        <v>1630309</v>
      </c>
    </row>
    <row r="347" spans="1:8" ht="17.25" customHeight="1">
      <c r="A347" s="45" t="s">
        <v>261</v>
      </c>
      <c r="B347" s="46" t="s">
        <v>8</v>
      </c>
      <c r="C347" s="46" t="s">
        <v>109</v>
      </c>
      <c r="D347" s="46" t="s">
        <v>339</v>
      </c>
      <c r="E347" s="46" t="s">
        <v>114</v>
      </c>
      <c r="F347" s="18">
        <v>1630309</v>
      </c>
      <c r="G347" s="18"/>
      <c r="H347" s="18">
        <f>F347+G347</f>
        <v>1630309</v>
      </c>
    </row>
    <row r="348" spans="1:8" ht="41.25" customHeight="1" hidden="1">
      <c r="A348" s="35" t="s">
        <v>199</v>
      </c>
      <c r="B348" s="36" t="s">
        <v>8</v>
      </c>
      <c r="C348" s="36" t="s">
        <v>109</v>
      </c>
      <c r="D348" s="36" t="s">
        <v>51</v>
      </c>
      <c r="E348" s="36"/>
      <c r="F348" s="22">
        <f aca="true" t="shared" si="57" ref="F348:H349">F349</f>
        <v>0</v>
      </c>
      <c r="G348" s="22">
        <f t="shared" si="57"/>
        <v>0</v>
      </c>
      <c r="H348" s="22">
        <f t="shared" si="57"/>
        <v>0</v>
      </c>
    </row>
    <row r="349" spans="1:8" ht="30.75" customHeight="1" hidden="1">
      <c r="A349" s="35" t="s">
        <v>167</v>
      </c>
      <c r="B349" s="36" t="s">
        <v>8</v>
      </c>
      <c r="C349" s="36" t="s">
        <v>109</v>
      </c>
      <c r="D349" s="36" t="s">
        <v>51</v>
      </c>
      <c r="E349" s="36" t="s">
        <v>17</v>
      </c>
      <c r="F349" s="22">
        <f t="shared" si="57"/>
        <v>0</v>
      </c>
      <c r="G349" s="22">
        <f t="shared" si="57"/>
        <v>0</v>
      </c>
      <c r="H349" s="22">
        <f t="shared" si="57"/>
        <v>0</v>
      </c>
    </row>
    <row r="350" spans="1:8" ht="30.75" customHeight="1" hidden="1">
      <c r="A350" s="33" t="s">
        <v>168</v>
      </c>
      <c r="B350" s="34" t="s">
        <v>8</v>
      </c>
      <c r="C350" s="34" t="s">
        <v>109</v>
      </c>
      <c r="D350" s="34" t="s">
        <v>51</v>
      </c>
      <c r="E350" s="34" t="s">
        <v>18</v>
      </c>
      <c r="F350" s="18">
        <v>0</v>
      </c>
      <c r="G350" s="18"/>
      <c r="H350" s="18">
        <f>F350+G350</f>
        <v>0</v>
      </c>
    </row>
    <row r="351" spans="1:8" ht="42" customHeight="1" hidden="1">
      <c r="A351" s="35" t="s">
        <v>199</v>
      </c>
      <c r="B351" s="36" t="s">
        <v>8</v>
      </c>
      <c r="C351" s="36" t="s">
        <v>109</v>
      </c>
      <c r="D351" s="36" t="s">
        <v>315</v>
      </c>
      <c r="E351" s="36"/>
      <c r="F351" s="22">
        <f aca="true" t="shared" si="58" ref="F351:H352">F352</f>
        <v>0</v>
      </c>
      <c r="G351" s="22">
        <f t="shared" si="58"/>
        <v>0</v>
      </c>
      <c r="H351" s="22">
        <f t="shared" si="58"/>
        <v>0</v>
      </c>
    </row>
    <row r="352" spans="1:8" ht="30.75" customHeight="1" hidden="1">
      <c r="A352" s="35" t="s">
        <v>167</v>
      </c>
      <c r="B352" s="36" t="s">
        <v>8</v>
      </c>
      <c r="C352" s="36" t="s">
        <v>109</v>
      </c>
      <c r="D352" s="36" t="s">
        <v>315</v>
      </c>
      <c r="E352" s="36" t="s">
        <v>17</v>
      </c>
      <c r="F352" s="22">
        <f t="shared" si="58"/>
        <v>0</v>
      </c>
      <c r="G352" s="22">
        <f t="shared" si="58"/>
        <v>0</v>
      </c>
      <c r="H352" s="22">
        <f t="shared" si="58"/>
        <v>0</v>
      </c>
    </row>
    <row r="353" spans="1:8" ht="28.5" customHeight="1" hidden="1">
      <c r="A353" s="33" t="s">
        <v>168</v>
      </c>
      <c r="B353" s="34" t="s">
        <v>8</v>
      </c>
      <c r="C353" s="34" t="s">
        <v>109</v>
      </c>
      <c r="D353" s="34" t="s">
        <v>315</v>
      </c>
      <c r="E353" s="34" t="s">
        <v>18</v>
      </c>
      <c r="F353" s="18">
        <v>0</v>
      </c>
      <c r="G353" s="18"/>
      <c r="H353" s="18">
        <f>F353+G353</f>
        <v>0</v>
      </c>
    </row>
    <row r="354" spans="1:8" ht="12.75">
      <c r="A354" s="24" t="s">
        <v>273</v>
      </c>
      <c r="B354" s="25" t="s">
        <v>8</v>
      </c>
      <c r="C354" s="25" t="s">
        <v>128</v>
      </c>
      <c r="D354" s="25"/>
      <c r="E354" s="25"/>
      <c r="F354" s="22">
        <f>F355+F361+F374</f>
        <v>3430561</v>
      </c>
      <c r="G354" s="22">
        <f>G355+G361+G374</f>
        <v>0</v>
      </c>
      <c r="H354" s="22">
        <f>H355+H361+H374</f>
        <v>3430561</v>
      </c>
    </row>
    <row r="355" spans="1:8" ht="12.75">
      <c r="A355" s="24" t="s">
        <v>274</v>
      </c>
      <c r="B355" s="25" t="s">
        <v>8</v>
      </c>
      <c r="C355" s="25" t="s">
        <v>129</v>
      </c>
      <c r="D355" s="25"/>
      <c r="E355" s="25"/>
      <c r="F355" s="22">
        <f>F356</f>
        <v>700000</v>
      </c>
      <c r="G355" s="22">
        <f aca="true" t="shared" si="59" ref="G355:H359">G356</f>
        <v>0</v>
      </c>
      <c r="H355" s="22">
        <f t="shared" si="59"/>
        <v>700000</v>
      </c>
    </row>
    <row r="356" spans="1:8" ht="39.75" customHeight="1">
      <c r="A356" s="24" t="s">
        <v>275</v>
      </c>
      <c r="B356" s="25" t="s">
        <v>8</v>
      </c>
      <c r="C356" s="25" t="s">
        <v>129</v>
      </c>
      <c r="D356" s="25" t="s">
        <v>130</v>
      </c>
      <c r="E356" s="25"/>
      <c r="F356" s="22">
        <f>F357</f>
        <v>700000</v>
      </c>
      <c r="G356" s="22">
        <f t="shared" si="59"/>
        <v>0</v>
      </c>
      <c r="H356" s="22">
        <f t="shared" si="59"/>
        <v>700000</v>
      </c>
    </row>
    <row r="357" spans="1:8" ht="25.5">
      <c r="A357" s="24" t="s">
        <v>276</v>
      </c>
      <c r="B357" s="25" t="s">
        <v>8</v>
      </c>
      <c r="C357" s="25" t="s">
        <v>129</v>
      </c>
      <c r="D357" s="25" t="s">
        <v>131</v>
      </c>
      <c r="E357" s="25"/>
      <c r="F357" s="22">
        <f>F358</f>
        <v>700000</v>
      </c>
      <c r="G357" s="22">
        <f t="shared" si="59"/>
        <v>0</v>
      </c>
      <c r="H357" s="22">
        <f t="shared" si="59"/>
        <v>700000</v>
      </c>
    </row>
    <row r="358" spans="1:8" ht="25.5">
      <c r="A358" s="24" t="s">
        <v>277</v>
      </c>
      <c r="B358" s="25" t="s">
        <v>8</v>
      </c>
      <c r="C358" s="25" t="s">
        <v>129</v>
      </c>
      <c r="D358" s="25" t="s">
        <v>132</v>
      </c>
      <c r="E358" s="25"/>
      <c r="F358" s="22">
        <f>F359</f>
        <v>700000</v>
      </c>
      <c r="G358" s="22">
        <f t="shared" si="59"/>
        <v>0</v>
      </c>
      <c r="H358" s="22">
        <f t="shared" si="59"/>
        <v>700000</v>
      </c>
    </row>
    <row r="359" spans="1:8" ht="22.5" customHeight="1">
      <c r="A359" s="24" t="s">
        <v>278</v>
      </c>
      <c r="B359" s="25" t="s">
        <v>8</v>
      </c>
      <c r="C359" s="25" t="s">
        <v>129</v>
      </c>
      <c r="D359" s="25" t="s">
        <v>132</v>
      </c>
      <c r="E359" s="25" t="s">
        <v>133</v>
      </c>
      <c r="F359" s="22">
        <f>F360</f>
        <v>700000</v>
      </c>
      <c r="G359" s="22">
        <f t="shared" si="59"/>
        <v>0</v>
      </c>
      <c r="H359" s="22">
        <f t="shared" si="59"/>
        <v>700000</v>
      </c>
    </row>
    <row r="360" spans="1:8" ht="25.5">
      <c r="A360" s="26" t="s">
        <v>279</v>
      </c>
      <c r="B360" s="27" t="s">
        <v>8</v>
      </c>
      <c r="C360" s="27" t="s">
        <v>129</v>
      </c>
      <c r="D360" s="27" t="s">
        <v>132</v>
      </c>
      <c r="E360" s="27" t="s">
        <v>134</v>
      </c>
      <c r="F360" s="18">
        <v>700000</v>
      </c>
      <c r="G360" s="18"/>
      <c r="H360" s="18">
        <f>F360+G360</f>
        <v>700000</v>
      </c>
    </row>
    <row r="361" spans="1:8" ht="12.75">
      <c r="A361" s="24" t="s">
        <v>280</v>
      </c>
      <c r="B361" s="25" t="s">
        <v>8</v>
      </c>
      <c r="C361" s="25" t="s">
        <v>135</v>
      </c>
      <c r="D361" s="25"/>
      <c r="E361" s="25"/>
      <c r="F361" s="22">
        <f aca="true" t="shared" si="60" ref="F361:H362">F362</f>
        <v>1400000</v>
      </c>
      <c r="G361" s="22">
        <f t="shared" si="60"/>
        <v>0</v>
      </c>
      <c r="H361" s="22">
        <f t="shared" si="60"/>
        <v>1400000</v>
      </c>
    </row>
    <row r="362" spans="1:8" ht="38.25">
      <c r="A362" s="24" t="s">
        <v>275</v>
      </c>
      <c r="B362" s="25" t="s">
        <v>8</v>
      </c>
      <c r="C362" s="25" t="s">
        <v>135</v>
      </c>
      <c r="D362" s="25" t="s">
        <v>130</v>
      </c>
      <c r="E362" s="25"/>
      <c r="F362" s="22">
        <f t="shared" si="60"/>
        <v>1400000</v>
      </c>
      <c r="G362" s="22">
        <f t="shared" si="60"/>
        <v>0</v>
      </c>
      <c r="H362" s="22">
        <f t="shared" si="60"/>
        <v>1400000</v>
      </c>
    </row>
    <row r="363" spans="1:8" ht="40.5" customHeight="1">
      <c r="A363" s="24" t="s">
        <v>281</v>
      </c>
      <c r="B363" s="25" t="s">
        <v>8</v>
      </c>
      <c r="C363" s="25" t="s">
        <v>135</v>
      </c>
      <c r="D363" s="25" t="s">
        <v>136</v>
      </c>
      <c r="E363" s="25"/>
      <c r="F363" s="22">
        <f>F364+F368+F371</f>
        <v>1400000</v>
      </c>
      <c r="G363" s="22">
        <f>G364+G368+G371</f>
        <v>0</v>
      </c>
      <c r="H363" s="22">
        <f>H364+H368+H371</f>
        <v>1400000</v>
      </c>
    </row>
    <row r="364" spans="1:8" ht="12.75" hidden="1">
      <c r="A364" s="24" t="s">
        <v>282</v>
      </c>
      <c r="B364" s="25" t="s">
        <v>8</v>
      </c>
      <c r="C364" s="25" t="s">
        <v>135</v>
      </c>
      <c r="D364" s="25" t="s">
        <v>137</v>
      </c>
      <c r="E364" s="25"/>
      <c r="F364" s="22">
        <f>F365</f>
        <v>0</v>
      </c>
      <c r="G364" s="22">
        <f>G365</f>
        <v>0</v>
      </c>
      <c r="H364" s="22">
        <f>H365</f>
        <v>0</v>
      </c>
    </row>
    <row r="365" spans="1:8" ht="26.25" customHeight="1" hidden="1">
      <c r="A365" s="24" t="s">
        <v>278</v>
      </c>
      <c r="B365" s="25" t="s">
        <v>8</v>
      </c>
      <c r="C365" s="25" t="s">
        <v>135</v>
      </c>
      <c r="D365" s="25" t="s">
        <v>137</v>
      </c>
      <c r="E365" s="25" t="s">
        <v>133</v>
      </c>
      <c r="F365" s="22">
        <f>F366+F367</f>
        <v>0</v>
      </c>
      <c r="G365" s="22">
        <f>G366+G367</f>
        <v>0</v>
      </c>
      <c r="H365" s="22">
        <f>H366+H367</f>
        <v>0</v>
      </c>
    </row>
    <row r="366" spans="1:8" ht="25.5" hidden="1">
      <c r="A366" s="26" t="s">
        <v>279</v>
      </c>
      <c r="B366" s="27" t="s">
        <v>8</v>
      </c>
      <c r="C366" s="27" t="s">
        <v>135</v>
      </c>
      <c r="D366" s="27" t="s">
        <v>137</v>
      </c>
      <c r="E366" s="27" t="s">
        <v>134</v>
      </c>
      <c r="F366" s="18">
        <v>0</v>
      </c>
      <c r="G366" s="18"/>
      <c r="H366" s="18">
        <f>F366+G366</f>
        <v>0</v>
      </c>
    </row>
    <row r="367" spans="1:8" ht="12.75" hidden="1">
      <c r="A367" s="26" t="s">
        <v>283</v>
      </c>
      <c r="B367" s="27" t="s">
        <v>8</v>
      </c>
      <c r="C367" s="27" t="s">
        <v>135</v>
      </c>
      <c r="D367" s="27" t="s">
        <v>137</v>
      </c>
      <c r="E367" s="27" t="s">
        <v>138</v>
      </c>
      <c r="F367" s="18">
        <v>0</v>
      </c>
      <c r="G367" s="18"/>
      <c r="H367" s="18">
        <f>F367+G367</f>
        <v>0</v>
      </c>
    </row>
    <row r="368" spans="1:8" ht="25.5">
      <c r="A368" s="24" t="s">
        <v>284</v>
      </c>
      <c r="B368" s="25" t="s">
        <v>8</v>
      </c>
      <c r="C368" s="25" t="s">
        <v>135</v>
      </c>
      <c r="D368" s="25" t="s">
        <v>139</v>
      </c>
      <c r="E368" s="25"/>
      <c r="F368" s="22">
        <f aca="true" t="shared" si="61" ref="F368:H369">F369</f>
        <v>400000</v>
      </c>
      <c r="G368" s="22">
        <f t="shared" si="61"/>
        <v>0</v>
      </c>
      <c r="H368" s="22">
        <f t="shared" si="61"/>
        <v>400000</v>
      </c>
    </row>
    <row r="369" spans="1:8" ht="12.75">
      <c r="A369" s="24" t="s">
        <v>169</v>
      </c>
      <c r="B369" s="25" t="s">
        <v>8</v>
      </c>
      <c r="C369" s="25" t="s">
        <v>135</v>
      </c>
      <c r="D369" s="25" t="s">
        <v>139</v>
      </c>
      <c r="E369" s="25" t="s">
        <v>19</v>
      </c>
      <c r="F369" s="22">
        <f t="shared" si="61"/>
        <v>400000</v>
      </c>
      <c r="G369" s="22">
        <f t="shared" si="61"/>
        <v>0</v>
      </c>
      <c r="H369" s="22">
        <f t="shared" si="61"/>
        <v>400000</v>
      </c>
    </row>
    <row r="370" spans="1:8" ht="51">
      <c r="A370" s="26" t="s">
        <v>197</v>
      </c>
      <c r="B370" s="27" t="s">
        <v>8</v>
      </c>
      <c r="C370" s="27" t="s">
        <v>135</v>
      </c>
      <c r="D370" s="27" t="s">
        <v>139</v>
      </c>
      <c r="E370" s="27" t="s">
        <v>49</v>
      </c>
      <c r="F370" s="18">
        <v>400000</v>
      </c>
      <c r="G370" s="18"/>
      <c r="H370" s="18">
        <f>F370+G370</f>
        <v>400000</v>
      </c>
    </row>
    <row r="371" spans="1:8" ht="38.25">
      <c r="A371" s="24" t="s">
        <v>285</v>
      </c>
      <c r="B371" s="25" t="s">
        <v>8</v>
      </c>
      <c r="C371" s="25" t="s">
        <v>135</v>
      </c>
      <c r="D371" s="25" t="s">
        <v>140</v>
      </c>
      <c r="E371" s="25"/>
      <c r="F371" s="22">
        <f aca="true" t="shared" si="62" ref="F371:H372">F372</f>
        <v>1000000</v>
      </c>
      <c r="G371" s="22">
        <f t="shared" si="62"/>
        <v>0</v>
      </c>
      <c r="H371" s="22">
        <f t="shared" si="62"/>
        <v>1000000</v>
      </c>
    </row>
    <row r="372" spans="1:8" ht="12.75">
      <c r="A372" s="24" t="s">
        <v>222</v>
      </c>
      <c r="B372" s="25" t="s">
        <v>8</v>
      </c>
      <c r="C372" s="25" t="s">
        <v>135</v>
      </c>
      <c r="D372" s="25" t="s">
        <v>140</v>
      </c>
      <c r="E372" s="25" t="s">
        <v>74</v>
      </c>
      <c r="F372" s="22">
        <f t="shared" si="62"/>
        <v>1000000</v>
      </c>
      <c r="G372" s="22">
        <f t="shared" si="62"/>
        <v>0</v>
      </c>
      <c r="H372" s="22">
        <f t="shared" si="62"/>
        <v>1000000</v>
      </c>
    </row>
    <row r="373" spans="1:8" ht="12.75">
      <c r="A373" s="26" t="s">
        <v>223</v>
      </c>
      <c r="B373" s="27" t="s">
        <v>8</v>
      </c>
      <c r="C373" s="27" t="s">
        <v>135</v>
      </c>
      <c r="D373" s="27" t="s">
        <v>140</v>
      </c>
      <c r="E373" s="27" t="s">
        <v>75</v>
      </c>
      <c r="F373" s="18">
        <v>1000000</v>
      </c>
      <c r="G373" s="18"/>
      <c r="H373" s="18">
        <f>F373+G373</f>
        <v>1000000</v>
      </c>
    </row>
    <row r="374" spans="1:8" ht="12.75">
      <c r="A374" s="24" t="s">
        <v>286</v>
      </c>
      <c r="B374" s="25" t="s">
        <v>8</v>
      </c>
      <c r="C374" s="25" t="s">
        <v>141</v>
      </c>
      <c r="D374" s="25"/>
      <c r="E374" s="25"/>
      <c r="F374" s="22">
        <f>F375</f>
        <v>1330561</v>
      </c>
      <c r="G374" s="22">
        <f>G375</f>
        <v>0</v>
      </c>
      <c r="H374" s="22">
        <f>H375</f>
        <v>1330561</v>
      </c>
    </row>
    <row r="375" spans="1:8" ht="39.75" customHeight="1">
      <c r="A375" s="24" t="s">
        <v>275</v>
      </c>
      <c r="B375" s="25" t="s">
        <v>8</v>
      </c>
      <c r="C375" s="25" t="s">
        <v>141</v>
      </c>
      <c r="D375" s="25" t="s">
        <v>130</v>
      </c>
      <c r="E375" s="25"/>
      <c r="F375" s="22">
        <f>F376+F386</f>
        <v>1330561</v>
      </c>
      <c r="G375" s="22">
        <f>G376+G386</f>
        <v>0</v>
      </c>
      <c r="H375" s="22">
        <f>H376+H386</f>
        <v>1330561</v>
      </c>
    </row>
    <row r="376" spans="1:8" ht="38.25" customHeight="1">
      <c r="A376" s="24" t="s">
        <v>281</v>
      </c>
      <c r="B376" s="25" t="s">
        <v>8</v>
      </c>
      <c r="C376" s="25" t="s">
        <v>141</v>
      </c>
      <c r="D376" s="25" t="s">
        <v>136</v>
      </c>
      <c r="E376" s="25"/>
      <c r="F376" s="22">
        <f>F377+F382</f>
        <v>1006561</v>
      </c>
      <c r="G376" s="22">
        <f>G377+G382</f>
        <v>0</v>
      </c>
      <c r="H376" s="22">
        <f>H377+H382</f>
        <v>1006561</v>
      </c>
    </row>
    <row r="377" spans="1:8" ht="12.75">
      <c r="A377" s="24" t="s">
        <v>282</v>
      </c>
      <c r="B377" s="25" t="s">
        <v>8</v>
      </c>
      <c r="C377" s="25" t="s">
        <v>141</v>
      </c>
      <c r="D377" s="25" t="s">
        <v>137</v>
      </c>
      <c r="E377" s="25"/>
      <c r="F377" s="22">
        <f>F378+F380</f>
        <v>565000</v>
      </c>
      <c r="G377" s="22">
        <f>G378+G380</f>
        <v>17000</v>
      </c>
      <c r="H377" s="22">
        <f>H378+H380</f>
        <v>582000</v>
      </c>
    </row>
    <row r="378" spans="1:8" ht="25.5">
      <c r="A378" s="35" t="s">
        <v>278</v>
      </c>
      <c r="B378" s="36" t="s">
        <v>8</v>
      </c>
      <c r="C378" s="36" t="s">
        <v>141</v>
      </c>
      <c r="D378" s="36" t="s">
        <v>137</v>
      </c>
      <c r="E378" s="36" t="s">
        <v>133</v>
      </c>
      <c r="F378" s="22">
        <f>F379</f>
        <v>100000</v>
      </c>
      <c r="G378" s="22">
        <f>G379</f>
        <v>17000</v>
      </c>
      <c r="H378" s="22">
        <f>H379</f>
        <v>117000</v>
      </c>
    </row>
    <row r="379" spans="1:8" ht="28.5" customHeight="1">
      <c r="A379" s="33" t="s">
        <v>321</v>
      </c>
      <c r="B379" s="34" t="s">
        <v>8</v>
      </c>
      <c r="C379" s="34" t="s">
        <v>141</v>
      </c>
      <c r="D379" s="34" t="s">
        <v>137</v>
      </c>
      <c r="E379" s="34" t="s">
        <v>320</v>
      </c>
      <c r="F379" s="28">
        <v>100000</v>
      </c>
      <c r="G379" s="28">
        <v>17000</v>
      </c>
      <c r="H379" s="18">
        <f>F379+G379</f>
        <v>117000</v>
      </c>
    </row>
    <row r="380" spans="1:8" ht="39.75" customHeight="1">
      <c r="A380" s="24" t="s">
        <v>184</v>
      </c>
      <c r="B380" s="25" t="s">
        <v>8</v>
      </c>
      <c r="C380" s="25" t="s">
        <v>141</v>
      </c>
      <c r="D380" s="25" t="s">
        <v>137</v>
      </c>
      <c r="E380" s="25" t="s">
        <v>36</v>
      </c>
      <c r="F380" s="22">
        <f>F381</f>
        <v>465000</v>
      </c>
      <c r="G380" s="22">
        <f>G381</f>
        <v>0</v>
      </c>
      <c r="H380" s="22">
        <f>H381</f>
        <v>465000</v>
      </c>
    </row>
    <row r="381" spans="1:8" ht="38.25">
      <c r="A381" s="26" t="s">
        <v>185</v>
      </c>
      <c r="B381" s="27" t="s">
        <v>8</v>
      </c>
      <c r="C381" s="27" t="s">
        <v>141</v>
      </c>
      <c r="D381" s="27" t="s">
        <v>137</v>
      </c>
      <c r="E381" s="27" t="s">
        <v>37</v>
      </c>
      <c r="F381" s="18">
        <v>465000</v>
      </c>
      <c r="G381" s="18"/>
      <c r="H381" s="18">
        <f>F381+G381</f>
        <v>465000</v>
      </c>
    </row>
    <row r="382" spans="1:8" ht="79.5" customHeight="1">
      <c r="A382" s="24" t="s">
        <v>287</v>
      </c>
      <c r="B382" s="25" t="s">
        <v>8</v>
      </c>
      <c r="C382" s="25" t="s">
        <v>141</v>
      </c>
      <c r="D382" s="25" t="s">
        <v>142</v>
      </c>
      <c r="E382" s="25"/>
      <c r="F382" s="22">
        <f>F383</f>
        <v>441561</v>
      </c>
      <c r="G382" s="22">
        <f>G383</f>
        <v>-17000</v>
      </c>
      <c r="H382" s="22">
        <f>H383</f>
        <v>424561</v>
      </c>
    </row>
    <row r="383" spans="1:8" ht="29.25" customHeight="1">
      <c r="A383" s="24" t="s">
        <v>278</v>
      </c>
      <c r="B383" s="25" t="s">
        <v>8</v>
      </c>
      <c r="C383" s="25" t="s">
        <v>141</v>
      </c>
      <c r="D383" s="25" t="s">
        <v>142</v>
      </c>
      <c r="E383" s="25" t="s">
        <v>133</v>
      </c>
      <c r="F383" s="22">
        <f>F384+F385</f>
        <v>441561</v>
      </c>
      <c r="G383" s="22">
        <f>G384+G385</f>
        <v>-17000</v>
      </c>
      <c r="H383" s="22">
        <f>H384+H385</f>
        <v>424561</v>
      </c>
    </row>
    <row r="384" spans="1:8" ht="27" customHeight="1">
      <c r="A384" s="26" t="s">
        <v>321</v>
      </c>
      <c r="B384" s="27" t="s">
        <v>8</v>
      </c>
      <c r="C384" s="27" t="s">
        <v>141</v>
      </c>
      <c r="D384" s="27" t="s">
        <v>142</v>
      </c>
      <c r="E384" s="30" t="s">
        <v>320</v>
      </c>
      <c r="F384" s="28">
        <v>441561</v>
      </c>
      <c r="G384" s="28">
        <v>-17000</v>
      </c>
      <c r="H384" s="18">
        <f>F384+G384</f>
        <v>424561</v>
      </c>
    </row>
    <row r="385" spans="1:8" ht="12.75" hidden="1">
      <c r="A385" s="26" t="s">
        <v>283</v>
      </c>
      <c r="B385" s="27" t="s">
        <v>8</v>
      </c>
      <c r="C385" s="27" t="s">
        <v>141</v>
      </c>
      <c r="D385" s="27" t="s">
        <v>142</v>
      </c>
      <c r="E385" s="27" t="s">
        <v>138</v>
      </c>
      <c r="F385" s="18">
        <v>0</v>
      </c>
      <c r="G385" s="18"/>
      <c r="H385" s="18">
        <f>F385+G385</f>
        <v>0</v>
      </c>
    </row>
    <row r="386" spans="1:8" ht="25.5">
      <c r="A386" s="35" t="s">
        <v>276</v>
      </c>
      <c r="B386" s="36" t="s">
        <v>8</v>
      </c>
      <c r="C386" s="36" t="s">
        <v>141</v>
      </c>
      <c r="D386" s="36" t="s">
        <v>131</v>
      </c>
      <c r="E386" s="36"/>
      <c r="F386" s="22">
        <f>F387</f>
        <v>324000</v>
      </c>
      <c r="G386" s="22">
        <f aca="true" t="shared" si="63" ref="G386:H388">G387</f>
        <v>0</v>
      </c>
      <c r="H386" s="22">
        <f t="shared" si="63"/>
        <v>324000</v>
      </c>
    </row>
    <row r="387" spans="1:8" ht="39.75" customHeight="1">
      <c r="A387" s="35" t="s">
        <v>318</v>
      </c>
      <c r="B387" s="36" t="s">
        <v>8</v>
      </c>
      <c r="C387" s="36" t="s">
        <v>141</v>
      </c>
      <c r="D387" s="36" t="s">
        <v>316</v>
      </c>
      <c r="E387" s="36"/>
      <c r="F387" s="22">
        <f>F388</f>
        <v>324000</v>
      </c>
      <c r="G387" s="22">
        <f t="shared" si="63"/>
        <v>0</v>
      </c>
      <c r="H387" s="22">
        <f t="shared" si="63"/>
        <v>324000</v>
      </c>
    </row>
    <row r="388" spans="1:8" ht="25.5">
      <c r="A388" s="35" t="s">
        <v>278</v>
      </c>
      <c r="B388" s="36" t="s">
        <v>8</v>
      </c>
      <c r="C388" s="36" t="s">
        <v>141</v>
      </c>
      <c r="D388" s="36" t="s">
        <v>316</v>
      </c>
      <c r="E388" s="36" t="s">
        <v>133</v>
      </c>
      <c r="F388" s="22">
        <f>F389</f>
        <v>324000</v>
      </c>
      <c r="G388" s="22">
        <f t="shared" si="63"/>
        <v>0</v>
      </c>
      <c r="H388" s="22">
        <f t="shared" si="63"/>
        <v>324000</v>
      </c>
    </row>
    <row r="389" spans="1:8" ht="25.5">
      <c r="A389" s="33" t="s">
        <v>319</v>
      </c>
      <c r="B389" s="34" t="s">
        <v>8</v>
      </c>
      <c r="C389" s="34" t="s">
        <v>141</v>
      </c>
      <c r="D389" s="34" t="s">
        <v>316</v>
      </c>
      <c r="E389" s="34" t="s">
        <v>317</v>
      </c>
      <c r="F389" s="18">
        <v>324000</v>
      </c>
      <c r="G389" s="18"/>
      <c r="H389" s="18">
        <f>F389+G389</f>
        <v>324000</v>
      </c>
    </row>
    <row r="390" spans="1:8" ht="12.75">
      <c r="A390" s="24" t="s">
        <v>288</v>
      </c>
      <c r="B390" s="25" t="s">
        <v>8</v>
      </c>
      <c r="C390" s="25" t="s">
        <v>143</v>
      </c>
      <c r="D390" s="25"/>
      <c r="E390" s="25"/>
      <c r="F390" s="22">
        <f>F391</f>
        <v>20126000</v>
      </c>
      <c r="G390" s="22">
        <f aca="true" t="shared" si="64" ref="G390:H392">G391</f>
        <v>0</v>
      </c>
      <c r="H390" s="22">
        <f t="shared" si="64"/>
        <v>20126000</v>
      </c>
    </row>
    <row r="391" spans="1:8" ht="12.75">
      <c r="A391" s="24" t="s">
        <v>289</v>
      </c>
      <c r="B391" s="25" t="s">
        <v>8</v>
      </c>
      <c r="C391" s="25" t="s">
        <v>144</v>
      </c>
      <c r="D391" s="25"/>
      <c r="E391" s="25"/>
      <c r="F391" s="22">
        <f>F392</f>
        <v>20126000</v>
      </c>
      <c r="G391" s="22">
        <f t="shared" si="64"/>
        <v>0</v>
      </c>
      <c r="H391" s="22">
        <f t="shared" si="64"/>
        <v>20126000</v>
      </c>
    </row>
    <row r="392" spans="1:8" ht="38.25">
      <c r="A392" s="24" t="s">
        <v>290</v>
      </c>
      <c r="B392" s="25" t="s">
        <v>8</v>
      </c>
      <c r="C392" s="25" t="s">
        <v>144</v>
      </c>
      <c r="D392" s="25" t="s">
        <v>145</v>
      </c>
      <c r="E392" s="25"/>
      <c r="F392" s="22">
        <f>F393</f>
        <v>20126000</v>
      </c>
      <c r="G392" s="22">
        <f t="shared" si="64"/>
        <v>0</v>
      </c>
      <c r="H392" s="22">
        <f t="shared" si="64"/>
        <v>20126000</v>
      </c>
    </row>
    <row r="393" spans="1:8" ht="25.5">
      <c r="A393" s="24" t="s">
        <v>291</v>
      </c>
      <c r="B393" s="25" t="s">
        <v>8</v>
      </c>
      <c r="C393" s="25" t="s">
        <v>144</v>
      </c>
      <c r="D393" s="25" t="s">
        <v>146</v>
      </c>
      <c r="E393" s="25"/>
      <c r="F393" s="22">
        <f>F394+F397</f>
        <v>20126000</v>
      </c>
      <c r="G393" s="22">
        <f>G394+G397</f>
        <v>0</v>
      </c>
      <c r="H393" s="22">
        <f>H394+H397</f>
        <v>20126000</v>
      </c>
    </row>
    <row r="394" spans="1:8" ht="25.5">
      <c r="A394" s="24" t="s">
        <v>260</v>
      </c>
      <c r="B394" s="25" t="s">
        <v>8</v>
      </c>
      <c r="C394" s="25" t="s">
        <v>144</v>
      </c>
      <c r="D394" s="25" t="s">
        <v>147</v>
      </c>
      <c r="E394" s="25"/>
      <c r="F394" s="22">
        <f aca="true" t="shared" si="65" ref="F394:H395">F395</f>
        <v>4526000</v>
      </c>
      <c r="G394" s="22">
        <f t="shared" si="65"/>
        <v>0</v>
      </c>
      <c r="H394" s="22">
        <f t="shared" si="65"/>
        <v>4526000</v>
      </c>
    </row>
    <row r="395" spans="1:8" ht="39" customHeight="1">
      <c r="A395" s="24" t="s">
        <v>184</v>
      </c>
      <c r="B395" s="25" t="s">
        <v>8</v>
      </c>
      <c r="C395" s="25" t="s">
        <v>144</v>
      </c>
      <c r="D395" s="25" t="s">
        <v>147</v>
      </c>
      <c r="E395" s="25" t="s">
        <v>36</v>
      </c>
      <c r="F395" s="22">
        <f t="shared" si="65"/>
        <v>4526000</v>
      </c>
      <c r="G395" s="22">
        <f t="shared" si="65"/>
        <v>0</v>
      </c>
      <c r="H395" s="22">
        <f t="shared" si="65"/>
        <v>4526000</v>
      </c>
    </row>
    <row r="396" spans="1:8" ht="12.75">
      <c r="A396" s="26" t="s">
        <v>261</v>
      </c>
      <c r="B396" s="27" t="s">
        <v>8</v>
      </c>
      <c r="C396" s="27" t="s">
        <v>144</v>
      </c>
      <c r="D396" s="27" t="s">
        <v>147</v>
      </c>
      <c r="E396" s="27" t="s">
        <v>114</v>
      </c>
      <c r="F396" s="18">
        <v>4526000</v>
      </c>
      <c r="G396" s="18"/>
      <c r="H396" s="18">
        <f>F396+G396</f>
        <v>4526000</v>
      </c>
    </row>
    <row r="397" spans="1:8" ht="25.5">
      <c r="A397" s="24" t="s">
        <v>292</v>
      </c>
      <c r="B397" s="25" t="s">
        <v>8</v>
      </c>
      <c r="C397" s="25" t="s">
        <v>144</v>
      </c>
      <c r="D397" s="25" t="s">
        <v>148</v>
      </c>
      <c r="E397" s="25"/>
      <c r="F397" s="22">
        <f aca="true" t="shared" si="66" ref="F397:H398">F398</f>
        <v>15600000</v>
      </c>
      <c r="G397" s="22">
        <f t="shared" si="66"/>
        <v>0</v>
      </c>
      <c r="H397" s="22">
        <f t="shared" si="66"/>
        <v>15600000</v>
      </c>
    </row>
    <row r="398" spans="1:8" ht="12.75">
      <c r="A398" s="24" t="s">
        <v>169</v>
      </c>
      <c r="B398" s="25" t="s">
        <v>8</v>
      </c>
      <c r="C398" s="25" t="s">
        <v>144</v>
      </c>
      <c r="D398" s="25" t="s">
        <v>148</v>
      </c>
      <c r="E398" s="25" t="s">
        <v>19</v>
      </c>
      <c r="F398" s="22">
        <f t="shared" si="66"/>
        <v>15600000</v>
      </c>
      <c r="G398" s="22">
        <f t="shared" si="66"/>
        <v>0</v>
      </c>
      <c r="H398" s="22">
        <f t="shared" si="66"/>
        <v>15600000</v>
      </c>
    </row>
    <row r="399" spans="1:8" ht="51">
      <c r="A399" s="26" t="s">
        <v>197</v>
      </c>
      <c r="B399" s="27" t="s">
        <v>8</v>
      </c>
      <c r="C399" s="27" t="s">
        <v>144</v>
      </c>
      <c r="D399" s="27" t="s">
        <v>148</v>
      </c>
      <c r="E399" s="27" t="s">
        <v>49</v>
      </c>
      <c r="F399" s="18">
        <v>15600000</v>
      </c>
      <c r="G399" s="18"/>
      <c r="H399" s="18">
        <f>F399+G399</f>
        <v>15600000</v>
      </c>
    </row>
    <row r="400" spans="1:8" ht="12.75">
      <c r="A400" s="24" t="s">
        <v>293</v>
      </c>
      <c r="B400" s="25" t="s">
        <v>8</v>
      </c>
      <c r="C400" s="25" t="s">
        <v>149</v>
      </c>
      <c r="D400" s="25"/>
      <c r="E400" s="25"/>
      <c r="F400" s="22">
        <f aca="true" t="shared" si="67" ref="F400:H405">F401</f>
        <v>4673000</v>
      </c>
      <c r="G400" s="22">
        <f t="shared" si="67"/>
        <v>0</v>
      </c>
      <c r="H400" s="22">
        <f t="shared" si="67"/>
        <v>4673000</v>
      </c>
    </row>
    <row r="401" spans="1:8" ht="12.75">
      <c r="A401" s="24" t="s">
        <v>294</v>
      </c>
      <c r="B401" s="25" t="s">
        <v>8</v>
      </c>
      <c r="C401" s="25" t="s">
        <v>150</v>
      </c>
      <c r="D401" s="25"/>
      <c r="E401" s="25"/>
      <c r="F401" s="22">
        <f t="shared" si="67"/>
        <v>4673000</v>
      </c>
      <c r="G401" s="22">
        <f t="shared" si="67"/>
        <v>0</v>
      </c>
      <c r="H401" s="22">
        <f t="shared" si="67"/>
        <v>4673000</v>
      </c>
    </row>
    <row r="402" spans="1:8" ht="63.75">
      <c r="A402" s="24" t="s">
        <v>161</v>
      </c>
      <c r="B402" s="25" t="s">
        <v>8</v>
      </c>
      <c r="C402" s="25" t="s">
        <v>150</v>
      </c>
      <c r="D402" s="25" t="s">
        <v>11</v>
      </c>
      <c r="E402" s="25"/>
      <c r="F402" s="22">
        <f t="shared" si="67"/>
        <v>4673000</v>
      </c>
      <c r="G402" s="22">
        <f t="shared" si="67"/>
        <v>0</v>
      </c>
      <c r="H402" s="22">
        <f t="shared" si="67"/>
        <v>4673000</v>
      </c>
    </row>
    <row r="403" spans="1:8" ht="25.5">
      <c r="A403" s="24" t="s">
        <v>295</v>
      </c>
      <c r="B403" s="25" t="s">
        <v>8</v>
      </c>
      <c r="C403" s="25" t="s">
        <v>150</v>
      </c>
      <c r="D403" s="25" t="s">
        <v>151</v>
      </c>
      <c r="E403" s="25"/>
      <c r="F403" s="22">
        <f t="shared" si="67"/>
        <v>4673000</v>
      </c>
      <c r="G403" s="22">
        <f t="shared" si="67"/>
        <v>0</v>
      </c>
      <c r="H403" s="22">
        <f t="shared" si="67"/>
        <v>4673000</v>
      </c>
    </row>
    <row r="404" spans="1:8" ht="25.5">
      <c r="A404" s="24" t="s">
        <v>296</v>
      </c>
      <c r="B404" s="25" t="s">
        <v>8</v>
      </c>
      <c r="C404" s="25" t="s">
        <v>150</v>
      </c>
      <c r="D404" s="25" t="s">
        <v>152</v>
      </c>
      <c r="E404" s="25"/>
      <c r="F404" s="22">
        <f t="shared" si="67"/>
        <v>4673000</v>
      </c>
      <c r="G404" s="22">
        <f t="shared" si="67"/>
        <v>0</v>
      </c>
      <c r="H404" s="22">
        <f t="shared" si="67"/>
        <v>4673000</v>
      </c>
    </row>
    <row r="405" spans="1:8" ht="12.75">
      <c r="A405" s="24" t="s">
        <v>169</v>
      </c>
      <c r="B405" s="25" t="s">
        <v>8</v>
      </c>
      <c r="C405" s="25" t="s">
        <v>150</v>
      </c>
      <c r="D405" s="25" t="s">
        <v>152</v>
      </c>
      <c r="E405" s="25" t="s">
        <v>19</v>
      </c>
      <c r="F405" s="22">
        <f t="shared" si="67"/>
        <v>4673000</v>
      </c>
      <c r="G405" s="22">
        <f t="shared" si="67"/>
        <v>0</v>
      </c>
      <c r="H405" s="22">
        <f t="shared" si="67"/>
        <v>4673000</v>
      </c>
    </row>
    <row r="406" spans="1:8" ht="51">
      <c r="A406" s="26" t="s">
        <v>197</v>
      </c>
      <c r="B406" s="27" t="s">
        <v>8</v>
      </c>
      <c r="C406" s="27" t="s">
        <v>150</v>
      </c>
      <c r="D406" s="27" t="s">
        <v>152</v>
      </c>
      <c r="E406" s="27" t="s">
        <v>49</v>
      </c>
      <c r="F406" s="18">
        <v>4673000</v>
      </c>
      <c r="G406" s="18"/>
      <c r="H406" s="18">
        <f>F406+G406</f>
        <v>4673000</v>
      </c>
    </row>
    <row r="407" spans="1:8" ht="25.5">
      <c r="A407" s="24" t="s">
        <v>297</v>
      </c>
      <c r="B407" s="25" t="s">
        <v>8</v>
      </c>
      <c r="C407" s="25" t="s">
        <v>153</v>
      </c>
      <c r="D407" s="25"/>
      <c r="E407" s="25"/>
      <c r="F407" s="22">
        <f aca="true" t="shared" si="68" ref="F407:H412">F408</f>
        <v>100000</v>
      </c>
      <c r="G407" s="22">
        <f t="shared" si="68"/>
        <v>0</v>
      </c>
      <c r="H407" s="22">
        <f t="shared" si="68"/>
        <v>100000</v>
      </c>
    </row>
    <row r="408" spans="1:8" ht="25.5">
      <c r="A408" s="24" t="s">
        <v>298</v>
      </c>
      <c r="B408" s="25" t="s">
        <v>8</v>
      </c>
      <c r="C408" s="25" t="s">
        <v>154</v>
      </c>
      <c r="D408" s="25"/>
      <c r="E408" s="25"/>
      <c r="F408" s="22">
        <f t="shared" si="68"/>
        <v>100000</v>
      </c>
      <c r="G408" s="22">
        <f t="shared" si="68"/>
        <v>0</v>
      </c>
      <c r="H408" s="22">
        <f t="shared" si="68"/>
        <v>100000</v>
      </c>
    </row>
    <row r="409" spans="1:8" ht="51">
      <c r="A409" s="24" t="s">
        <v>299</v>
      </c>
      <c r="B409" s="25" t="s">
        <v>8</v>
      </c>
      <c r="C409" s="25" t="s">
        <v>154</v>
      </c>
      <c r="D409" s="25" t="s">
        <v>155</v>
      </c>
      <c r="E409" s="25"/>
      <c r="F409" s="22">
        <f t="shared" si="68"/>
        <v>100000</v>
      </c>
      <c r="G409" s="22">
        <f t="shared" si="68"/>
        <v>0</v>
      </c>
      <c r="H409" s="22">
        <f t="shared" si="68"/>
        <v>100000</v>
      </c>
    </row>
    <row r="410" spans="1:8" ht="38.25">
      <c r="A410" s="24" t="s">
        <v>300</v>
      </c>
      <c r="B410" s="25" t="s">
        <v>8</v>
      </c>
      <c r="C410" s="25" t="s">
        <v>154</v>
      </c>
      <c r="D410" s="25" t="s">
        <v>156</v>
      </c>
      <c r="E410" s="25"/>
      <c r="F410" s="22">
        <f t="shared" si="68"/>
        <v>100000</v>
      </c>
      <c r="G410" s="22">
        <f t="shared" si="68"/>
        <v>0</v>
      </c>
      <c r="H410" s="22">
        <f t="shared" si="68"/>
        <v>100000</v>
      </c>
    </row>
    <row r="411" spans="1:8" ht="38.25">
      <c r="A411" s="24" t="s">
        <v>301</v>
      </c>
      <c r="B411" s="25" t="s">
        <v>8</v>
      </c>
      <c r="C411" s="25" t="s">
        <v>154</v>
      </c>
      <c r="D411" s="25" t="s">
        <v>157</v>
      </c>
      <c r="E411" s="25"/>
      <c r="F411" s="22">
        <f t="shared" si="68"/>
        <v>100000</v>
      </c>
      <c r="G411" s="22">
        <f t="shared" si="68"/>
        <v>0</v>
      </c>
      <c r="H411" s="22">
        <f t="shared" si="68"/>
        <v>100000</v>
      </c>
    </row>
    <row r="412" spans="1:8" ht="25.5">
      <c r="A412" s="24" t="s">
        <v>302</v>
      </c>
      <c r="B412" s="25" t="s">
        <v>8</v>
      </c>
      <c r="C412" s="25" t="s">
        <v>154</v>
      </c>
      <c r="D412" s="25" t="s">
        <v>157</v>
      </c>
      <c r="E412" s="25" t="s">
        <v>158</v>
      </c>
      <c r="F412" s="22">
        <f t="shared" si="68"/>
        <v>100000</v>
      </c>
      <c r="G412" s="22">
        <f t="shared" si="68"/>
        <v>0</v>
      </c>
      <c r="H412" s="22">
        <f t="shared" si="68"/>
        <v>100000</v>
      </c>
    </row>
    <row r="413" spans="1:8" ht="12.75">
      <c r="A413" s="26" t="s">
        <v>303</v>
      </c>
      <c r="B413" s="27" t="s">
        <v>8</v>
      </c>
      <c r="C413" s="27" t="s">
        <v>154</v>
      </c>
      <c r="D413" s="27" t="s">
        <v>157</v>
      </c>
      <c r="E413" s="27" t="s">
        <v>159</v>
      </c>
      <c r="F413" s="18">
        <v>100000</v>
      </c>
      <c r="G413" s="18"/>
      <c r="H413" s="18">
        <f>F413+G413</f>
        <v>100000</v>
      </c>
    </row>
  </sheetData>
  <sheetProtection/>
  <mergeCells count="3">
    <mergeCell ref="A4:H4"/>
    <mergeCell ref="F3:H3"/>
    <mergeCell ref="F1:H1"/>
  </mergeCells>
  <printOptions/>
  <pageMargins left="0.7086614173228347" right="0.11811023622047245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  <oddFooter>&amp;R&amp;P</oddFooter>
  </headerFooter>
  <ignoredErrors>
    <ignoredError sqref="E37 B96 E98 E384:E385 C374 C12 B13:B14 C32 B29:C29 B28 B31 B33 C16:C17 C20 B153 B339:C339 E309 E398:E399 C219 E220 E143 C199 E40 E177:E179 B112:C112 B241:B242 B94 E321" numberStoredAsText="1"/>
    <ignoredError sqref="H106 H28 H26 H24 H266 H276 H308 H314 H322 H201 H15 H225 H379 H381 H114 G232:H232 H92 H95 H253 H312 H338 H347 H363 H370 H373 H255 H269 H399 H396 H393 H143 H238 H45 G163 H214 F319:H319 G305 F327:H327 G38 H222 H3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2019-12-25T07:46:44Z</cp:lastPrinted>
  <dcterms:created xsi:type="dcterms:W3CDTF">2014-12-18T05:56:01Z</dcterms:created>
  <dcterms:modified xsi:type="dcterms:W3CDTF">2020-01-04T10:09:07Z</dcterms:modified>
  <cp:category/>
  <cp:version/>
  <cp:contentType/>
  <cp:contentStatus/>
</cp:coreProperties>
</file>